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9\САЙТ 2019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" i="1" l="1"/>
  <c r="D95" i="1"/>
  <c r="D94" i="1"/>
  <c r="D88" i="1"/>
  <c r="D87" i="1"/>
  <c r="D86" i="1"/>
  <c r="D85" i="1"/>
  <c r="D82" i="1"/>
  <c r="D81" i="1"/>
  <c r="D80" i="1"/>
  <c r="D77" i="1"/>
  <c r="D76" i="1"/>
  <c r="D75" i="1"/>
  <c r="D74" i="1"/>
  <c r="D73" i="1"/>
  <c r="D72" i="1"/>
  <c r="D69" i="1"/>
  <c r="D68" i="1"/>
  <c r="D67" i="1"/>
  <c r="D50" i="1"/>
  <c r="D48" i="1"/>
  <c r="D47" i="1"/>
  <c r="D44" i="1"/>
  <c r="D43" i="1"/>
  <c r="D42" i="1"/>
  <c r="D8" i="1" s="1"/>
  <c r="D34" i="1"/>
  <c r="D32" i="1"/>
  <c r="D93" i="1" l="1"/>
  <c r="D96" i="1" s="1"/>
</calcChain>
</file>

<file path=xl/sharedStrings.xml><?xml version="1.0" encoding="utf-8"?>
<sst xmlns="http://schemas.openxmlformats.org/spreadsheetml/2006/main" count="181" uniqueCount="107">
  <si>
    <t>Отчет по текущему ремонту дома № 1 корп.1 по пр.Ветеранов,  за 2019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</si>
  <si>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</si>
  <si>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</si>
  <si>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</si>
  <si>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</si>
  <si>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</si>
  <si>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</si>
  <si>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</si>
  <si>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</si>
  <si>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</si>
  <si>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</si>
  <si>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</si>
  <si>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</si>
  <si>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</si>
  <si>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</si>
  <si>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</si>
  <si>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</si>
  <si>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</si>
  <si>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</si>
  <si>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</si>
  <si>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</si>
  <si>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</si>
  <si>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</si>
  <si>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</si>
  <si>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</si>
  <si>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</si>
  <si>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</si>
  <si>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</si>
  <si>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</si>
  <si>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</si>
  <si>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</si>
  <si>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</si>
  <si>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</si>
  <si>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</si>
  <si>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</si>
  <si>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</si>
  <si>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</si>
  <si>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</si>
  <si>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</si>
  <si>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</si>
  <si>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9 лифтовых шахт</t>
  </si>
  <si>
    <t>Косметический ремонт (А.П.)</t>
  </si>
  <si>
    <t xml:space="preserve"> лестничных клеток</t>
  </si>
  <si>
    <t>л/кл</t>
  </si>
  <si>
    <t>4 пар.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</si>
  <si>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</si>
  <si>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</si>
  <si>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</si>
  <si>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</si>
  <si>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</si>
  <si>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</si>
  <si>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</si>
  <si>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</si>
  <si>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</si>
  <si>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</si>
  <si>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</si>
  <si>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</si>
  <si>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</si>
  <si>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</si>
  <si>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</si>
  <si>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 козырька над входом</t>
  </si>
  <si>
    <t>в парадную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</si>
  <si>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</si>
  <si>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</si>
  <si>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</si>
  <si>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</si>
  <si>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</si>
  <si>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</si>
  <si>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</si>
  <si>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</si>
  <si>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</si>
  <si>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</si>
  <si>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</si>
  <si>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</si>
  <si>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</si>
  <si>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</si>
  <si>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</si>
  <si>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</si>
  <si>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</si>
  <si>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</si>
  <si>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</si>
  <si>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</si>
  <si>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</si>
  <si>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</si>
  <si>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</si>
  <si>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</si>
  <si>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</si>
  <si>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</si>
  <si>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</si>
  <si>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</si>
  <si>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</si>
  <si>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</si>
  <si>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</si>
  <si>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</si>
  <si>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</si>
  <si>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</si>
  <si>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</si>
  <si>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</si>
  <si>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</si>
  <si>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</si>
  <si>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</si>
  <si>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</si>
  <si>
    <t>план (начисление) 2017</t>
  </si>
  <si>
    <t>АВР</t>
  </si>
  <si>
    <t>остаток, перебор</t>
  </si>
  <si>
    <t>план (начисление) 2016</t>
  </si>
  <si>
    <t>Выполнение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</si>
</sst>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8"/>
      <name val="Times New Roman Cyr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b/>
      <sz val="18"/>
      <name val="Times New Roman Cyr"/>
      <family val="1"/>
      <charset val="204"/>
    </font>
    <font>
      <sz val="22"/>
      <name val="Times New Roman Cyr"/>
      <family val="1"/>
      <charset val="204"/>
    </font>
    <font>
      <b/>
      <sz val="20"/>
      <name val="Times New Roman Cyr"/>
      <charset val="204"/>
    </font>
    <font>
      <b/>
      <sz val="22"/>
      <name val="Times New Roman Cyr"/>
      <charset val="204"/>
    </font>
    <font>
      <sz val="14"/>
      <name val="Times New Roman Cyr"/>
      <family val="1"/>
      <charset val="204"/>
    </font>
    <font>
      <b/>
      <sz val="10"/>
      <name val="Times New Roman Cyr"/>
      <charset val="204"/>
    </font>
    <font>
      <sz val="20"/>
      <name val="Times New Roman Cyr"/>
      <charset val="204"/>
    </font>
    <font>
      <sz val="16"/>
      <name val="Times New Roman Cyr"/>
      <family val="1"/>
      <charset val="204"/>
    </font>
    <font>
      <sz val="12"/>
      <name val="Times New Roman Cyr"/>
      <family val="1"/>
      <charset val="204"/>
    </font>
    <font>
      <sz val="15"/>
      <name val="Times New Roman Cyr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"/>
      <family val="1"/>
      <charset val="204"/>
    </font>
    <font>
      <b/>
      <sz val="2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left" wrapText="1"/>
    </xf>
    <xf numFmtId="0" fontId="7" fillId="2" borderId="7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 wrapText="1"/>
    </xf>
    <xf numFmtId="164" fontId="8" fillId="2" borderId="8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 wrapText="1"/>
    </xf>
    <xf numFmtId="164" fontId="9" fillId="0" borderId="11" xfId="0" applyNumberFormat="1" applyFont="1" applyFill="1" applyBorder="1" applyAlignment="1">
      <alignment horizontal="center" wrapText="1"/>
    </xf>
    <xf numFmtId="0" fontId="6" fillId="0" borderId="12" xfId="0" applyFont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 wrapText="1"/>
    </xf>
    <xf numFmtId="164" fontId="9" fillId="0" borderId="14" xfId="0" applyNumberFormat="1" applyFont="1" applyFill="1" applyBorder="1" applyAlignment="1">
      <alignment horizontal="center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Fill="1" applyBorder="1" applyAlignment="1">
      <alignment horizontal="left" wrapText="1"/>
    </xf>
    <xf numFmtId="0" fontId="6" fillId="0" borderId="16" xfId="0" applyFont="1" applyFill="1" applyBorder="1" applyAlignment="1">
      <alignment horizontal="center" wrapText="1"/>
    </xf>
    <xf numFmtId="164" fontId="9" fillId="0" borderId="17" xfId="0" applyNumberFormat="1" applyFont="1" applyFill="1" applyBorder="1" applyAlignment="1">
      <alignment horizontal="center" wrapText="1"/>
    </xf>
    <xf numFmtId="49" fontId="6" fillId="0" borderId="18" xfId="0" applyNumberFormat="1" applyFont="1" applyBorder="1" applyAlignment="1">
      <alignment horizontal="left" wrapText="1"/>
    </xf>
    <xf numFmtId="0" fontId="6" fillId="0" borderId="19" xfId="0" applyFont="1" applyFill="1" applyBorder="1" applyAlignment="1">
      <alignment horizontal="left" wrapText="1"/>
    </xf>
    <xf numFmtId="0" fontId="6" fillId="0" borderId="19" xfId="0" applyFont="1" applyFill="1" applyBorder="1" applyAlignment="1">
      <alignment horizontal="center" wrapText="1"/>
    </xf>
    <xf numFmtId="164" fontId="9" fillId="0" borderId="20" xfId="0" applyNumberFormat="1" applyFont="1" applyFill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164" fontId="9" fillId="0" borderId="22" xfId="0" applyNumberFormat="1" applyFont="1" applyFill="1" applyBorder="1" applyAlignment="1">
      <alignment horizontal="center" wrapText="1"/>
    </xf>
    <xf numFmtId="49" fontId="6" fillId="0" borderId="23" xfId="0" applyNumberFormat="1" applyFont="1" applyBorder="1" applyAlignment="1">
      <alignment horizontal="left" wrapText="1"/>
    </xf>
    <xf numFmtId="0" fontId="6" fillId="0" borderId="10" xfId="0" applyFont="1" applyFill="1" applyBorder="1" applyAlignment="1">
      <alignment horizontal="left" wrapText="1"/>
    </xf>
    <xf numFmtId="49" fontId="6" fillId="0" borderId="24" xfId="0" applyNumberFormat="1" applyFont="1" applyBorder="1" applyAlignment="1">
      <alignment horizontal="left" wrapText="1"/>
    </xf>
    <xf numFmtId="0" fontId="6" fillId="0" borderId="25" xfId="0" applyFont="1" applyFill="1" applyBorder="1" applyAlignment="1">
      <alignment horizontal="left" wrapText="1"/>
    </xf>
    <xf numFmtId="0" fontId="6" fillId="0" borderId="25" xfId="0" applyFont="1" applyFill="1" applyBorder="1" applyAlignment="1">
      <alignment horizontal="center" wrapText="1"/>
    </xf>
    <xf numFmtId="164" fontId="9" fillId="0" borderId="26" xfId="0" applyNumberFormat="1" applyFont="1" applyFill="1" applyBorder="1" applyAlignment="1">
      <alignment horizontal="center" wrapText="1"/>
    </xf>
    <xf numFmtId="1" fontId="6" fillId="0" borderId="18" xfId="0" applyNumberFormat="1" applyFont="1" applyBorder="1" applyAlignment="1">
      <alignment horizontal="left" wrapText="1"/>
    </xf>
    <xf numFmtId="1" fontId="6" fillId="0" borderId="27" xfId="0" applyNumberFormat="1" applyFont="1" applyFill="1" applyBorder="1" applyAlignment="1">
      <alignment horizontal="left" vertical="top" wrapText="1"/>
    </xf>
    <xf numFmtId="1" fontId="6" fillId="0" borderId="19" xfId="0" applyNumberFormat="1" applyFont="1" applyFill="1" applyBorder="1" applyAlignment="1">
      <alignment horizontal="center" wrapText="1"/>
    </xf>
    <xf numFmtId="1" fontId="8" fillId="3" borderId="20" xfId="0" applyNumberFormat="1" applyFont="1" applyFill="1" applyBorder="1" applyAlignment="1">
      <alignment horizontal="center" wrapText="1"/>
    </xf>
    <xf numFmtId="1" fontId="1" fillId="0" borderId="0" xfId="0" applyNumberFormat="1" applyFont="1" applyBorder="1"/>
    <xf numFmtId="1" fontId="1" fillId="0" borderId="0" xfId="0" applyNumberFormat="1" applyFont="1"/>
    <xf numFmtId="0" fontId="6" fillId="0" borderId="21" xfId="0" applyFont="1" applyBorder="1" applyAlignment="1">
      <alignment horizontal="left" wrapText="1"/>
    </xf>
    <xf numFmtId="1" fontId="6" fillId="0" borderId="28" xfId="0" applyNumberFormat="1" applyFont="1" applyFill="1" applyBorder="1" applyAlignment="1">
      <alignment horizontal="left" vertical="top" wrapText="1"/>
    </xf>
    <xf numFmtId="164" fontId="8" fillId="3" borderId="22" xfId="0" applyNumberFormat="1" applyFont="1" applyFill="1" applyBorder="1" applyAlignment="1">
      <alignment horizontal="center" wrapText="1"/>
    </xf>
    <xf numFmtId="164" fontId="6" fillId="0" borderId="18" xfId="0" applyNumberFormat="1" applyFont="1" applyBorder="1" applyAlignment="1">
      <alignment horizontal="left" wrapText="1"/>
    </xf>
    <xf numFmtId="164" fontId="6" fillId="0" borderId="19" xfId="0" applyNumberFormat="1" applyFont="1" applyFill="1" applyBorder="1" applyAlignment="1">
      <alignment horizontal="left" wrapText="1"/>
    </xf>
    <xf numFmtId="164" fontId="6" fillId="0" borderId="19" xfId="0" applyNumberFormat="1" applyFont="1" applyFill="1" applyBorder="1" applyAlignment="1">
      <alignment horizontal="center" wrapText="1"/>
    </xf>
    <xf numFmtId="164" fontId="1" fillId="0" borderId="0" xfId="0" applyNumberFormat="1" applyFont="1" applyBorder="1"/>
    <xf numFmtId="164" fontId="1" fillId="0" borderId="0" xfId="0" applyNumberFormat="1" applyFont="1"/>
    <xf numFmtId="0" fontId="6" fillId="0" borderId="18" xfId="0" applyNumberFormat="1" applyFont="1" applyBorder="1" applyAlignment="1">
      <alignment horizontal="left" wrapText="1"/>
    </xf>
    <xf numFmtId="0" fontId="6" fillId="0" borderId="19" xfId="0" applyNumberFormat="1" applyFont="1" applyFill="1" applyBorder="1" applyAlignment="1">
      <alignment horizontal="left" wrapText="1"/>
    </xf>
    <xf numFmtId="0" fontId="6" fillId="0" borderId="19" xfId="0" applyNumberFormat="1" applyFont="1" applyFill="1" applyBorder="1" applyAlignment="1">
      <alignment horizontal="center" wrapText="1"/>
    </xf>
    <xf numFmtId="0" fontId="9" fillId="0" borderId="20" xfId="0" applyNumberFormat="1" applyFont="1" applyFill="1" applyBorder="1" applyAlignment="1">
      <alignment horizontal="center" wrapText="1"/>
    </xf>
    <xf numFmtId="0" fontId="1" fillId="0" borderId="0" xfId="0" applyNumberFormat="1" applyFont="1" applyBorder="1"/>
    <xf numFmtId="0" fontId="1" fillId="0" borderId="0" xfId="0" applyNumberFormat="1" applyFont="1"/>
    <xf numFmtId="0" fontId="6" fillId="0" borderId="18" xfId="0" applyFont="1" applyBorder="1" applyAlignment="1">
      <alignment horizontal="left" wrapText="1"/>
    </xf>
    <xf numFmtId="1" fontId="6" fillId="0" borderId="19" xfId="0" applyNumberFormat="1" applyFont="1" applyFill="1" applyBorder="1" applyAlignment="1">
      <alignment horizontal="left" wrapText="1"/>
    </xf>
    <xf numFmtId="1" fontId="9" fillId="0" borderId="20" xfId="0" applyNumberFormat="1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8" fillId="0" borderId="19" xfId="0" applyFont="1" applyFill="1" applyBorder="1" applyAlignment="1">
      <alignment horizontal="left" wrapText="1"/>
    </xf>
    <xf numFmtId="0" fontId="8" fillId="0" borderId="19" xfId="0" applyFont="1" applyFill="1" applyBorder="1" applyAlignment="1">
      <alignment horizontal="center" wrapText="1"/>
    </xf>
    <xf numFmtId="164" fontId="5" fillId="0" borderId="20" xfId="0" applyNumberFormat="1" applyFont="1" applyFill="1" applyBorder="1" applyAlignment="1">
      <alignment horizontal="center" wrapText="1"/>
    </xf>
    <xf numFmtId="0" fontId="10" fillId="0" borderId="0" xfId="0" applyFont="1" applyBorder="1"/>
    <xf numFmtId="0" fontId="8" fillId="0" borderId="21" xfId="0" applyFont="1" applyBorder="1" applyAlignment="1">
      <alignment horizontal="left" wrapText="1"/>
    </xf>
    <xf numFmtId="0" fontId="8" fillId="0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164" fontId="5" fillId="0" borderId="22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wrapText="1"/>
    </xf>
    <xf numFmtId="0" fontId="8" fillId="0" borderId="16" xfId="0" applyFont="1" applyFill="1" applyBorder="1" applyAlignment="1">
      <alignment horizontal="center" wrapText="1"/>
    </xf>
    <xf numFmtId="0" fontId="11" fillId="0" borderId="0" xfId="0" applyFont="1" applyBorder="1"/>
    <xf numFmtId="164" fontId="8" fillId="0" borderId="20" xfId="0" applyNumberFormat="1" applyFont="1" applyFill="1" applyBorder="1" applyAlignment="1">
      <alignment horizontal="center" wrapText="1"/>
    </xf>
    <xf numFmtId="1" fontId="8" fillId="0" borderId="29" xfId="0" applyNumberFormat="1" applyFont="1" applyBorder="1" applyAlignment="1">
      <alignment horizontal="left" wrapText="1"/>
    </xf>
    <xf numFmtId="1" fontId="8" fillId="0" borderId="13" xfId="0" applyNumberFormat="1" applyFont="1" applyFill="1" applyBorder="1" applyAlignment="1">
      <alignment horizontal="left" wrapText="1"/>
    </xf>
    <xf numFmtId="1" fontId="8" fillId="0" borderId="13" xfId="0" applyNumberFormat="1" applyFont="1" applyFill="1" applyBorder="1" applyAlignment="1">
      <alignment horizontal="center" wrapText="1"/>
    </xf>
    <xf numFmtId="1" fontId="8" fillId="0" borderId="14" xfId="0" applyNumberFormat="1" applyFont="1" applyFill="1" applyBorder="1" applyAlignment="1">
      <alignment horizontal="center" wrapText="1"/>
    </xf>
    <xf numFmtId="1" fontId="12" fillId="0" borderId="0" xfId="0" applyNumberFormat="1" applyFont="1" applyBorder="1"/>
    <xf numFmtId="164" fontId="8" fillId="0" borderId="22" xfId="0" applyNumberFormat="1" applyFont="1" applyFill="1" applyBorder="1" applyAlignment="1">
      <alignment horizontal="center" wrapText="1"/>
    </xf>
    <xf numFmtId="0" fontId="6" fillId="0" borderId="19" xfId="0" applyFont="1" applyFill="1" applyBorder="1" applyAlignment="1">
      <alignment horizontal="left" vertical="top" wrapText="1"/>
    </xf>
    <xf numFmtId="0" fontId="12" fillId="0" borderId="0" xfId="0" applyFont="1" applyBorder="1"/>
    <xf numFmtId="1" fontId="8" fillId="0" borderId="20" xfId="0" applyNumberFormat="1" applyFont="1" applyFill="1" applyBorder="1" applyAlignment="1">
      <alignment horizontal="center" wrapText="1"/>
    </xf>
    <xf numFmtId="0" fontId="13" fillId="0" borderId="0" xfId="0" applyFont="1" applyBorder="1"/>
    <xf numFmtId="1" fontId="8" fillId="0" borderId="18" xfId="0" applyNumberFormat="1" applyFont="1" applyBorder="1" applyAlignment="1">
      <alignment horizontal="left" wrapText="1"/>
    </xf>
    <xf numFmtId="1" fontId="8" fillId="0" borderId="19" xfId="0" applyNumberFormat="1" applyFont="1" applyFill="1" applyBorder="1" applyAlignment="1">
      <alignment horizontal="left" wrapText="1"/>
    </xf>
    <xf numFmtId="1" fontId="8" fillId="0" borderId="19" xfId="0" applyNumberFormat="1" applyFont="1" applyFill="1" applyBorder="1" applyAlignment="1">
      <alignment horizontal="center" wrapText="1"/>
    </xf>
    <xf numFmtId="1" fontId="14" fillId="0" borderId="0" xfId="0" applyNumberFormat="1" applyFont="1" applyBorder="1"/>
    <xf numFmtId="1" fontId="14" fillId="0" borderId="0" xfId="0" applyNumberFormat="1" applyFont="1"/>
    <xf numFmtId="164" fontId="5" fillId="0" borderId="0" xfId="0" applyNumberFormat="1" applyFont="1" applyFill="1" applyBorder="1" applyAlignment="1">
      <alignment horizontal="center" wrapText="1"/>
    </xf>
    <xf numFmtId="0" fontId="14" fillId="0" borderId="0" xfId="0" applyFont="1" applyBorder="1"/>
    <xf numFmtId="0" fontId="14" fillId="0" borderId="0" xfId="0" applyFont="1"/>
    <xf numFmtId="1" fontId="15" fillId="0" borderId="20" xfId="0" applyNumberFormat="1" applyFont="1" applyFill="1" applyBorder="1" applyAlignment="1">
      <alignment horizontal="center" wrapText="1"/>
    </xf>
    <xf numFmtId="1" fontId="16" fillId="0" borderId="0" xfId="0" applyNumberFormat="1" applyFont="1" applyBorder="1"/>
    <xf numFmtId="164" fontId="15" fillId="0" borderId="22" xfId="0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9" fillId="0" borderId="18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1" fontId="13" fillId="0" borderId="0" xfId="0" applyNumberFormat="1" applyFont="1" applyBorder="1"/>
    <xf numFmtId="0" fontId="6" fillId="0" borderId="30" xfId="0" applyFont="1" applyBorder="1" applyAlignment="1">
      <alignment horizontal="left" wrapText="1"/>
    </xf>
    <xf numFmtId="0" fontId="6" fillId="0" borderId="31" xfId="0" applyFont="1" applyFill="1" applyBorder="1" applyAlignment="1">
      <alignment horizontal="left" wrapText="1"/>
    </xf>
    <xf numFmtId="0" fontId="6" fillId="0" borderId="3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left" wrapText="1"/>
    </xf>
    <xf numFmtId="164" fontId="8" fillId="0" borderId="11" xfId="0" applyNumberFormat="1" applyFont="1" applyFill="1" applyBorder="1" applyAlignment="1">
      <alignment horizontal="center" wrapText="1"/>
    </xf>
    <xf numFmtId="49" fontId="6" fillId="0" borderId="30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" fontId="6" fillId="0" borderId="23" xfId="0" applyNumberFormat="1" applyFont="1" applyBorder="1" applyAlignment="1">
      <alignment horizontal="left" wrapText="1"/>
    </xf>
    <xf numFmtId="1" fontId="6" fillId="0" borderId="10" xfId="0" applyNumberFormat="1" applyFont="1" applyFill="1" applyBorder="1" applyAlignment="1">
      <alignment horizontal="left" wrapText="1"/>
    </xf>
    <xf numFmtId="1" fontId="6" fillId="0" borderId="10" xfId="0" applyNumberFormat="1" applyFont="1" applyFill="1" applyBorder="1" applyAlignment="1">
      <alignment horizontal="center" wrapText="1"/>
    </xf>
    <xf numFmtId="1" fontId="8" fillId="0" borderId="11" xfId="0" applyNumberFormat="1" applyFont="1" applyFill="1" applyBorder="1" applyAlignment="1">
      <alignment horizontal="center" wrapText="1"/>
    </xf>
    <xf numFmtId="0" fontId="6" fillId="0" borderId="23" xfId="0" applyFont="1" applyBorder="1" applyAlignment="1">
      <alignment horizontal="left" wrapText="1"/>
    </xf>
    <xf numFmtId="0" fontId="6" fillId="2" borderId="7" xfId="0" applyFont="1" applyFill="1" applyBorder="1" applyAlignment="1">
      <alignment horizontal="left" wrapText="1"/>
    </xf>
    <xf numFmtId="164" fontId="9" fillId="2" borderId="8" xfId="0" applyNumberFormat="1" applyFont="1" applyFill="1" applyBorder="1" applyAlignment="1">
      <alignment horizontal="center" wrapText="1"/>
    </xf>
    <xf numFmtId="0" fontId="6" fillId="0" borderId="32" xfId="0" applyFont="1" applyBorder="1" applyAlignment="1">
      <alignment horizontal="left" wrapText="1"/>
    </xf>
    <xf numFmtId="0" fontId="6" fillId="0" borderId="28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center" wrapText="1"/>
    </xf>
    <xf numFmtId="164" fontId="9" fillId="0" borderId="33" xfId="0" applyNumberFormat="1" applyFont="1" applyFill="1" applyBorder="1" applyAlignment="1">
      <alignment horizontal="center" wrapText="1"/>
    </xf>
    <xf numFmtId="0" fontId="6" fillId="0" borderId="34" xfId="0" applyFont="1" applyBorder="1" applyAlignment="1">
      <alignment horizontal="left" wrapText="1"/>
    </xf>
    <xf numFmtId="0" fontId="6" fillId="0" borderId="27" xfId="0" applyFont="1" applyFill="1" applyBorder="1" applyAlignment="1">
      <alignment horizontal="left" wrapText="1"/>
    </xf>
    <xf numFmtId="0" fontId="6" fillId="0" borderId="27" xfId="0" applyFont="1" applyFill="1" applyBorder="1" applyAlignment="1">
      <alignment horizontal="center" wrapText="1"/>
    </xf>
    <xf numFmtId="164" fontId="9" fillId="0" borderId="35" xfId="0" applyNumberFormat="1" applyFont="1" applyFill="1" applyBorder="1" applyAlignment="1">
      <alignment horizontal="center" wrapText="1"/>
    </xf>
    <xf numFmtId="0" fontId="17" fillId="0" borderId="0" xfId="0" applyFont="1" applyBorder="1"/>
    <xf numFmtId="0" fontId="17" fillId="0" borderId="0" xfId="0" applyFont="1"/>
    <xf numFmtId="0" fontId="6" fillId="4" borderId="6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left" wrapText="1"/>
    </xf>
    <xf numFmtId="0" fontId="8" fillId="4" borderId="7" xfId="0" applyFont="1" applyFill="1" applyBorder="1" applyAlignment="1">
      <alignment horizontal="center" wrapText="1"/>
    </xf>
    <xf numFmtId="164" fontId="8" fillId="4" borderId="36" xfId="0" applyNumberFormat="1" applyFont="1" applyFill="1" applyBorder="1" applyAlignment="1">
      <alignment horizontal="center" wrapText="1"/>
    </xf>
    <xf numFmtId="0" fontId="18" fillId="0" borderId="37" xfId="0" applyFont="1" applyBorder="1" applyAlignment="1">
      <alignment horizontal="left" wrapText="1"/>
    </xf>
    <xf numFmtId="0" fontId="19" fillId="2" borderId="38" xfId="0" applyFont="1" applyFill="1" applyBorder="1" applyAlignment="1">
      <alignment wrapText="1"/>
    </xf>
    <xf numFmtId="0" fontId="18" fillId="2" borderId="38" xfId="0" applyFont="1" applyFill="1" applyBorder="1" applyAlignment="1">
      <alignment horizontal="left" wrapText="1"/>
    </xf>
    <xf numFmtId="164" fontId="20" fillId="2" borderId="39" xfId="0" applyNumberFormat="1" applyFont="1" applyFill="1" applyBorder="1" applyAlignment="1">
      <alignment horizontal="right" wrapText="1"/>
    </xf>
    <xf numFmtId="0" fontId="18" fillId="0" borderId="0" xfId="0" applyFont="1" applyBorder="1"/>
    <xf numFmtId="0" fontId="18" fillId="0" borderId="0" xfId="0" applyFont="1"/>
    <xf numFmtId="0" fontId="17" fillId="0" borderId="38" xfId="0" applyFont="1" applyBorder="1" applyAlignment="1">
      <alignment horizontal="left" wrapText="1"/>
    </xf>
    <xf numFmtId="0" fontId="21" fillId="4" borderId="38" xfId="0" applyFont="1" applyFill="1" applyBorder="1" applyAlignment="1">
      <alignment horizontal="left" wrapText="1"/>
    </xf>
    <xf numFmtId="0" fontId="17" fillId="4" borderId="38" xfId="0" applyFont="1" applyFill="1" applyBorder="1" applyAlignment="1">
      <alignment horizontal="left" wrapText="1"/>
    </xf>
    <xf numFmtId="164" fontId="20" fillId="4" borderId="39" xfId="0" applyNumberFormat="1" applyFont="1" applyFill="1" applyBorder="1" applyAlignment="1">
      <alignment horizontal="right" wrapText="1"/>
    </xf>
    <xf numFmtId="0" fontId="17" fillId="5" borderId="38" xfId="0" applyFont="1" applyFill="1" applyBorder="1" applyAlignment="1">
      <alignment horizontal="right" wrapText="1"/>
    </xf>
    <xf numFmtId="0" fontId="13" fillId="5" borderId="38" xfId="0" applyFont="1" applyFill="1" applyBorder="1" applyAlignment="1">
      <alignment horizontal="left" wrapText="1"/>
    </xf>
    <xf numFmtId="164" fontId="20" fillId="5" borderId="39" xfId="0" applyNumberFormat="1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7" fillId="0" borderId="40" xfId="0" applyFont="1" applyFill="1" applyBorder="1" applyAlignment="1">
      <alignment wrapText="1"/>
    </xf>
    <xf numFmtId="0" fontId="17" fillId="0" borderId="41" xfId="0" applyFont="1" applyFill="1" applyBorder="1" applyAlignment="1">
      <alignment wrapText="1"/>
    </xf>
    <xf numFmtId="0" fontId="20" fillId="0" borderId="41" xfId="0" applyFont="1" applyFill="1" applyBorder="1" applyAlignment="1">
      <alignment wrapText="1"/>
    </xf>
    <xf numFmtId="0" fontId="18" fillId="6" borderId="38" xfId="0" applyFont="1" applyFill="1" applyBorder="1" applyAlignment="1">
      <alignment horizontal="left" wrapText="1"/>
    </xf>
    <xf numFmtId="0" fontId="19" fillId="6" borderId="38" xfId="0" applyFont="1" applyFill="1" applyBorder="1" applyAlignment="1">
      <alignment wrapText="1"/>
    </xf>
    <xf numFmtId="164" fontId="20" fillId="6" borderId="39" xfId="0" applyNumberFormat="1" applyFont="1" applyFill="1" applyBorder="1" applyAlignment="1">
      <alignment horizontal="right" wrapText="1"/>
    </xf>
    <xf numFmtId="0" fontId="17" fillId="7" borderId="38" xfId="0" applyFont="1" applyFill="1" applyBorder="1" applyAlignment="1">
      <alignment horizontal="left" wrapText="1"/>
    </xf>
    <xf numFmtId="0" fontId="19" fillId="7" borderId="38" xfId="0" applyFont="1" applyFill="1" applyBorder="1" applyAlignment="1">
      <alignment horizontal="left" wrapText="1"/>
    </xf>
    <xf numFmtId="164" fontId="20" fillId="7" borderId="39" xfId="0" applyNumberFormat="1" applyFont="1" applyFill="1" applyBorder="1" applyAlignment="1">
      <alignment horizontal="right" wrapText="1"/>
    </xf>
    <xf numFmtId="0" fontId="17" fillId="0" borderId="38" xfId="0" applyFont="1" applyBorder="1" applyAlignment="1">
      <alignment horizontal="right" wrapText="1"/>
    </xf>
    <xf numFmtId="0" fontId="13" fillId="0" borderId="38" xfId="0" applyFont="1" applyBorder="1" applyAlignment="1">
      <alignment horizontal="right" wrapText="1"/>
    </xf>
    <xf numFmtId="164" fontId="20" fillId="8" borderId="39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7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2" fontId="22" fillId="0" borderId="0" xfId="0" applyNumberFormat="1" applyFont="1" applyAlignment="1">
      <alignment horizontal="left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left" wrapText="1"/>
    </xf>
    <xf numFmtId="14" fontId="23" fillId="0" borderId="0" xfId="0" applyNumberFormat="1" applyFont="1" applyAlignment="1">
      <alignment horizontal="left" wrapText="1"/>
    </xf>
    <xf numFmtId="0" fontId="13" fillId="0" borderId="0" xfId="0" applyFont="1" applyAlignment="1">
      <alignment wrapText="1"/>
    </xf>
    <xf numFmtId="0" fontId="2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zoomScale="60" zoomScaleNormal="60" workbookViewId="0">
      <selection activeCell="K6" sqref="K6"/>
    </sheetView>
  </sheetViews>
  <sheetFormatPr defaultColWidth="11.42578125" defaultRowHeight="18" x14ac:dyDescent="0.35"/>
  <cols>
    <col min="1" max="1" width="8.5703125" style="1" customWidth="1"/>
    <col min="2" max="2" width="96.5703125" style="176" customWidth="1"/>
    <col min="3" max="3" width="37.85546875" style="1" bestFit="1" customWidth="1"/>
    <col min="4" max="4" width="60.42578125" style="177" customWidth="1"/>
    <col min="5" max="5" width="50.140625" style="5" customWidth="1"/>
    <col min="6" max="8" width="11.42578125" style="5"/>
    <col min="9" max="9" width="45.85546875" style="5" customWidth="1"/>
    <col min="10" max="16384" width="11.42578125" style="1"/>
  </cols>
  <sheetData>
    <row r="1" spans="1:9" ht="27.6" x14ac:dyDescent="0.45">
      <c r="B1" s="2"/>
      <c r="C1" s="3"/>
      <c r="D1" s="4"/>
    </row>
    <row r="3" spans="1:9" s="8" customFormat="1" ht="25.2" x14ac:dyDescent="0.45">
      <c r="A3" s="6" t="s">
        <v>0</v>
      </c>
      <c r="B3" s="6"/>
      <c r="C3" s="6"/>
      <c r="D3" s="6"/>
      <c r="E3" s="7"/>
      <c r="F3" s="7"/>
      <c r="G3" s="7"/>
      <c r="H3" s="7"/>
      <c r="I3" s="7"/>
    </row>
    <row r="4" spans="1:9" s="8" customFormat="1" ht="25.8" thickBot="1" x14ac:dyDescent="0.5">
      <c r="A4" s="9"/>
      <c r="B4" s="9"/>
      <c r="C4" s="9"/>
      <c r="D4" s="9"/>
      <c r="E4" s="7"/>
      <c r="F4" s="7"/>
      <c r="G4" s="7"/>
      <c r="H4" s="7"/>
      <c r="I4" s="7"/>
    </row>
    <row r="5" spans="1:9" ht="16.5" customHeight="1" thickBot="1" x14ac:dyDescent="0.3">
      <c r="A5" s="10" t="s">
        <v>1</v>
      </c>
      <c r="B5" s="11" t="s">
        <v>2</v>
      </c>
      <c r="C5" s="12" t="s">
        <v>3</v>
      </c>
      <c r="D5" s="13" t="s">
        <v>4</v>
      </c>
    </row>
    <row r="6" spans="1:9" ht="55.5" customHeight="1" thickTop="1" thickBot="1" x14ac:dyDescent="0.3">
      <c r="A6" s="10"/>
      <c r="B6" s="11"/>
      <c r="C6" s="12"/>
      <c r="D6" s="14"/>
    </row>
    <row r="7" spans="1:9" ht="14.4" customHeight="1" thickTop="1" thickBot="1" x14ac:dyDescent="0.3">
      <c r="A7" s="10"/>
      <c r="B7" s="11"/>
      <c r="C7" s="12"/>
      <c r="D7" s="14"/>
    </row>
    <row r="8" spans="1:9" ht="24" thickTop="1" thickBot="1" x14ac:dyDescent="0.45">
      <c r="A8" s="15" t="s">
        <v>5</v>
      </c>
      <c r="B8" s="16" t="s">
        <v>6</v>
      </c>
      <c r="C8" s="17" t="s">
        <v>7</v>
      </c>
      <c r="D8" s="18">
        <f>D11+D18+D29+D31+D34+D36+D38+D40+D42+D44+D46+D48+D50+D52+D54+D56+D58+D60+D62+D64+D66</f>
        <v>247.95399999999998</v>
      </c>
    </row>
    <row r="9" spans="1:9" ht="23.4" thickTop="1" x14ac:dyDescent="0.4">
      <c r="A9" s="19">
        <v>1</v>
      </c>
      <c r="B9" s="20" t="s">
        <v>8</v>
      </c>
      <c r="C9" s="21" t="s">
        <v>9</v>
      </c>
      <c r="D9" s="22"/>
    </row>
    <row r="10" spans="1:9" ht="22.8" x14ac:dyDescent="0.4">
      <c r="A10" s="23"/>
      <c r="B10" s="24" t="s">
        <v>10</v>
      </c>
      <c r="C10" s="25" t="s">
        <v>11</v>
      </c>
      <c r="D10" s="26"/>
    </row>
    <row r="11" spans="1:9" ht="23.4" thickBot="1" x14ac:dyDescent="0.45">
      <c r="A11" s="27"/>
      <c r="B11" s="28"/>
      <c r="C11" s="29" t="s">
        <v>7</v>
      </c>
      <c r="D11" s="30"/>
    </row>
    <row r="12" spans="1:9" ht="22.8" x14ac:dyDescent="0.4">
      <c r="A12" s="31" t="s">
        <v>12</v>
      </c>
      <c r="B12" s="32" t="s">
        <v>13</v>
      </c>
      <c r="C12" s="33" t="s">
        <v>11</v>
      </c>
      <c r="D12" s="34"/>
    </row>
    <row r="13" spans="1:9" ht="23.4" thickBot="1" x14ac:dyDescent="0.45">
      <c r="A13" s="35"/>
      <c r="B13" s="28"/>
      <c r="C13" s="29" t="s">
        <v>7</v>
      </c>
      <c r="D13" s="36"/>
    </row>
    <row r="14" spans="1:9" ht="22.8" x14ac:dyDescent="0.4">
      <c r="A14" s="37" t="s">
        <v>14</v>
      </c>
      <c r="B14" s="38" t="s">
        <v>15</v>
      </c>
      <c r="C14" s="21" t="s">
        <v>11</v>
      </c>
      <c r="D14" s="34"/>
    </row>
    <row r="15" spans="1:9" ht="23.4" thickBot="1" x14ac:dyDescent="0.45">
      <c r="A15" s="35"/>
      <c r="B15" s="28"/>
      <c r="C15" s="29" t="s">
        <v>7</v>
      </c>
      <c r="D15" s="36"/>
    </row>
    <row r="16" spans="1:9" ht="46.2" thickBot="1" x14ac:dyDescent="0.45">
      <c r="A16" s="39" t="s">
        <v>16</v>
      </c>
      <c r="B16" s="40" t="s">
        <v>17</v>
      </c>
      <c r="C16" s="41"/>
      <c r="D16" s="42"/>
    </row>
    <row r="17" spans="1:9" s="48" customFormat="1" ht="68.400000000000006" x14ac:dyDescent="0.4">
      <c r="A17" s="43" t="s">
        <v>18</v>
      </c>
      <c r="B17" s="44" t="s">
        <v>19</v>
      </c>
      <c r="C17" s="45" t="s">
        <v>20</v>
      </c>
      <c r="D17" s="46"/>
      <c r="E17" s="47"/>
      <c r="F17" s="47"/>
      <c r="G17" s="47"/>
      <c r="H17" s="47"/>
      <c r="I17" s="47"/>
    </row>
    <row r="18" spans="1:9" ht="23.4" thickBot="1" x14ac:dyDescent="0.45">
      <c r="A18" s="49"/>
      <c r="B18" s="50"/>
      <c r="C18" s="29" t="s">
        <v>7</v>
      </c>
      <c r="D18" s="51"/>
    </row>
    <row r="19" spans="1:9" s="56" customFormat="1" ht="22.8" x14ac:dyDescent="0.4">
      <c r="A19" s="52" t="s">
        <v>21</v>
      </c>
      <c r="B19" s="53" t="s">
        <v>22</v>
      </c>
      <c r="C19" s="54" t="s">
        <v>23</v>
      </c>
      <c r="D19" s="34"/>
      <c r="E19" s="55"/>
      <c r="F19" s="55"/>
      <c r="G19" s="55"/>
      <c r="H19" s="55"/>
      <c r="I19" s="55"/>
    </row>
    <row r="20" spans="1:9" ht="23.4" thickBot="1" x14ac:dyDescent="0.45">
      <c r="A20" s="49"/>
      <c r="B20" s="28"/>
      <c r="C20" s="29" t="s">
        <v>7</v>
      </c>
      <c r="D20" s="36"/>
    </row>
    <row r="21" spans="1:9" s="62" customFormat="1" ht="45.6" x14ac:dyDescent="0.4">
      <c r="A21" s="57" t="s">
        <v>24</v>
      </c>
      <c r="B21" s="58" t="s">
        <v>25</v>
      </c>
      <c r="C21" s="59" t="s">
        <v>26</v>
      </c>
      <c r="D21" s="60"/>
      <c r="E21" s="61"/>
      <c r="F21" s="61"/>
      <c r="G21" s="61"/>
      <c r="H21" s="61"/>
      <c r="I21" s="61"/>
    </row>
    <row r="22" spans="1:9" ht="23.4" thickBot="1" x14ac:dyDescent="0.45">
      <c r="A22" s="49"/>
      <c r="B22" s="28" t="s">
        <v>27</v>
      </c>
      <c r="C22" s="29" t="s">
        <v>7</v>
      </c>
      <c r="D22" s="36"/>
    </row>
    <row r="23" spans="1:9" ht="45.6" x14ac:dyDescent="0.4">
      <c r="A23" s="63" t="s">
        <v>28</v>
      </c>
      <c r="B23" s="32" t="s">
        <v>29</v>
      </c>
      <c r="C23" s="33" t="s">
        <v>26</v>
      </c>
      <c r="D23" s="34"/>
    </row>
    <row r="24" spans="1:9" ht="23.4" thickBot="1" x14ac:dyDescent="0.45">
      <c r="A24" s="49"/>
      <c r="B24" s="28" t="s">
        <v>30</v>
      </c>
      <c r="C24" s="29" t="s">
        <v>7</v>
      </c>
      <c r="D24" s="36"/>
    </row>
    <row r="25" spans="1:9" s="48" customFormat="1" ht="22.8" x14ac:dyDescent="0.4">
      <c r="A25" s="43" t="s">
        <v>31</v>
      </c>
      <c r="B25" s="64" t="s">
        <v>32</v>
      </c>
      <c r="C25" s="45" t="s">
        <v>33</v>
      </c>
      <c r="D25" s="65"/>
      <c r="E25" s="47"/>
      <c r="F25" s="47"/>
      <c r="G25" s="47"/>
      <c r="H25" s="47"/>
      <c r="I25" s="47"/>
    </row>
    <row r="26" spans="1:9" ht="23.4" thickBot="1" x14ac:dyDescent="0.45">
      <c r="A26" s="49"/>
      <c r="B26" s="28"/>
      <c r="C26" s="29" t="s">
        <v>7</v>
      </c>
      <c r="D26" s="36"/>
    </row>
    <row r="27" spans="1:9" ht="46.2" thickBot="1" x14ac:dyDescent="0.45">
      <c r="A27" s="66" t="s">
        <v>34</v>
      </c>
      <c r="B27" s="40" t="s">
        <v>35</v>
      </c>
      <c r="C27" s="41" t="s">
        <v>7</v>
      </c>
      <c r="D27" s="42"/>
    </row>
    <row r="28" spans="1:9" ht="28.2" x14ac:dyDescent="0.5">
      <c r="A28" s="67">
        <v>3</v>
      </c>
      <c r="B28" s="68" t="s">
        <v>36</v>
      </c>
      <c r="C28" s="69" t="s">
        <v>37</v>
      </c>
      <c r="D28" s="70"/>
      <c r="E28" s="71"/>
    </row>
    <row r="29" spans="1:9" ht="23.4" thickBot="1" x14ac:dyDescent="0.45">
      <c r="A29" s="72"/>
      <c r="B29" s="73" t="s">
        <v>38</v>
      </c>
      <c r="C29" s="74" t="s">
        <v>7</v>
      </c>
      <c r="D29" s="75"/>
      <c r="E29" s="76"/>
    </row>
    <row r="30" spans="1:9" ht="22.8" x14ac:dyDescent="0.4">
      <c r="A30" s="67">
        <v>4</v>
      </c>
      <c r="B30" s="68" t="s">
        <v>39</v>
      </c>
      <c r="C30" s="69" t="s">
        <v>11</v>
      </c>
      <c r="D30" s="34"/>
    </row>
    <row r="31" spans="1:9" ht="25.2" thickBot="1" x14ac:dyDescent="0.45">
      <c r="A31" s="72"/>
      <c r="B31" s="77" t="s">
        <v>40</v>
      </c>
      <c r="C31" s="78" t="s">
        <v>7</v>
      </c>
      <c r="D31" s="36"/>
      <c r="E31" s="79"/>
    </row>
    <row r="32" spans="1:9" ht="22.8" x14ac:dyDescent="0.4">
      <c r="A32" s="67">
        <v>5</v>
      </c>
      <c r="B32" s="68" t="s">
        <v>41</v>
      </c>
      <c r="C32" s="69" t="s">
        <v>11</v>
      </c>
      <c r="D32" s="80">
        <f>0.722+0.002</f>
        <v>0.72399999999999998</v>
      </c>
    </row>
    <row r="33" spans="1:9" s="48" customFormat="1" ht="27.6" x14ac:dyDescent="0.45">
      <c r="A33" s="81"/>
      <c r="B33" s="82" t="s">
        <v>42</v>
      </c>
      <c r="C33" s="83" t="s">
        <v>43</v>
      </c>
      <c r="D33" s="84"/>
      <c r="E33" s="85"/>
      <c r="F33" s="47"/>
      <c r="G33" s="47"/>
      <c r="H33" s="47"/>
      <c r="I33" s="47"/>
    </row>
    <row r="34" spans="1:9" ht="23.4" thickBot="1" x14ac:dyDescent="0.45">
      <c r="A34" s="72"/>
      <c r="B34" s="77" t="s">
        <v>44</v>
      </c>
      <c r="C34" s="78" t="s">
        <v>7</v>
      </c>
      <c r="D34" s="86">
        <f>233.446+0.378</f>
        <v>233.82399999999998</v>
      </c>
    </row>
    <row r="35" spans="1:9" ht="22.8" x14ac:dyDescent="0.4">
      <c r="A35" s="63">
        <v>6</v>
      </c>
      <c r="B35" s="87" t="s">
        <v>45</v>
      </c>
      <c r="C35" s="33" t="s">
        <v>11</v>
      </c>
      <c r="D35" s="34"/>
    </row>
    <row r="36" spans="1:9" ht="23.4" thickBot="1" x14ac:dyDescent="0.45">
      <c r="A36" s="49"/>
      <c r="B36" s="28" t="s">
        <v>46</v>
      </c>
      <c r="C36" s="29" t="s">
        <v>7</v>
      </c>
      <c r="D36" s="36"/>
    </row>
    <row r="37" spans="1:9" s="48" customFormat="1" ht="22.8" x14ac:dyDescent="0.4">
      <c r="A37" s="43">
        <v>8</v>
      </c>
      <c r="B37" s="64" t="s">
        <v>47</v>
      </c>
      <c r="C37" s="45" t="s">
        <v>33</v>
      </c>
      <c r="D37" s="65"/>
      <c r="E37" s="47"/>
      <c r="F37" s="47"/>
      <c r="G37" s="47"/>
      <c r="H37" s="47"/>
      <c r="I37" s="47"/>
    </row>
    <row r="38" spans="1:9" ht="23.4" thickBot="1" x14ac:dyDescent="0.45">
      <c r="A38" s="49"/>
      <c r="B38" s="28" t="s">
        <v>48</v>
      </c>
      <c r="C38" s="29" t="s">
        <v>7</v>
      </c>
      <c r="D38" s="36"/>
    </row>
    <row r="39" spans="1:9" s="48" customFormat="1" ht="22.8" x14ac:dyDescent="0.4">
      <c r="A39" s="43">
        <v>9</v>
      </c>
      <c r="B39" s="64" t="s">
        <v>49</v>
      </c>
      <c r="C39" s="45" t="s">
        <v>33</v>
      </c>
      <c r="D39" s="65"/>
      <c r="E39" s="47"/>
      <c r="F39" s="47"/>
      <c r="G39" s="47"/>
      <c r="H39" s="47"/>
      <c r="I39" s="47"/>
    </row>
    <row r="40" spans="1:9" ht="23.4" thickBot="1" x14ac:dyDescent="0.45">
      <c r="A40" s="49"/>
      <c r="B40" s="28" t="s">
        <v>50</v>
      </c>
      <c r="C40" s="29" t="s">
        <v>7</v>
      </c>
      <c r="D40" s="36"/>
    </row>
    <row r="41" spans="1:9" ht="22.8" x14ac:dyDescent="0.4">
      <c r="A41" s="63">
        <v>10</v>
      </c>
      <c r="B41" s="32" t="s">
        <v>51</v>
      </c>
      <c r="C41" s="33" t="s">
        <v>37</v>
      </c>
      <c r="D41" s="80">
        <v>1E-3</v>
      </c>
    </row>
    <row r="42" spans="1:9" ht="28.2" thickBot="1" x14ac:dyDescent="0.5">
      <c r="A42" s="49"/>
      <c r="B42" s="28"/>
      <c r="C42" s="29" t="s">
        <v>7</v>
      </c>
      <c r="D42" s="86">
        <f>1.375</f>
        <v>1.375</v>
      </c>
      <c r="E42" s="88"/>
    </row>
    <row r="43" spans="1:9" s="48" customFormat="1" ht="22.8" x14ac:dyDescent="0.4">
      <c r="A43" s="43">
        <v>11</v>
      </c>
      <c r="B43" s="64" t="s">
        <v>52</v>
      </c>
      <c r="C43" s="45" t="s">
        <v>33</v>
      </c>
      <c r="D43" s="89">
        <f>1+1</f>
        <v>2</v>
      </c>
      <c r="E43" s="47"/>
      <c r="F43" s="47"/>
      <c r="G43" s="47"/>
      <c r="H43" s="47"/>
      <c r="I43" s="47"/>
    </row>
    <row r="44" spans="1:9" ht="23.4" thickBot="1" x14ac:dyDescent="0.45">
      <c r="A44" s="49"/>
      <c r="B44" s="28" t="s">
        <v>53</v>
      </c>
      <c r="C44" s="29" t="s">
        <v>7</v>
      </c>
      <c r="D44" s="86">
        <f>0.478+0.957</f>
        <v>1.4350000000000001</v>
      </c>
      <c r="E44" s="90"/>
    </row>
    <row r="45" spans="1:9" s="95" customFormat="1" ht="22.8" x14ac:dyDescent="0.4">
      <c r="A45" s="91">
        <v>12</v>
      </c>
      <c r="B45" s="92" t="s">
        <v>54</v>
      </c>
      <c r="C45" s="93" t="s">
        <v>33</v>
      </c>
      <c r="D45" s="89"/>
      <c r="E45" s="94"/>
      <c r="F45" s="94"/>
      <c r="G45" s="94"/>
      <c r="H45" s="94"/>
      <c r="I45" s="94"/>
    </row>
    <row r="46" spans="1:9" s="98" customFormat="1" ht="23.4" thickBot="1" x14ac:dyDescent="0.45">
      <c r="A46" s="72"/>
      <c r="B46" s="77"/>
      <c r="C46" s="78" t="s">
        <v>7</v>
      </c>
      <c r="D46" s="86"/>
      <c r="E46" s="96"/>
      <c r="F46" s="97"/>
      <c r="G46" s="97"/>
      <c r="H46" s="97"/>
      <c r="I46" s="97"/>
    </row>
    <row r="47" spans="1:9" s="48" customFormat="1" ht="25.2" x14ac:dyDescent="0.45">
      <c r="A47" s="43">
        <v>13</v>
      </c>
      <c r="B47" s="92" t="s">
        <v>55</v>
      </c>
      <c r="C47" s="93" t="s">
        <v>33</v>
      </c>
      <c r="D47" s="99">
        <f>2+5+1+1+1</f>
        <v>10</v>
      </c>
      <c r="E47" s="100"/>
      <c r="F47" s="47"/>
      <c r="G47" s="47"/>
      <c r="H47" s="47"/>
      <c r="I47" s="47"/>
    </row>
    <row r="48" spans="1:9" ht="25.8" thickBot="1" x14ac:dyDescent="0.5">
      <c r="A48" s="49"/>
      <c r="B48" s="77" t="s">
        <v>56</v>
      </c>
      <c r="C48" s="78" t="s">
        <v>7</v>
      </c>
      <c r="D48" s="101">
        <f>3.656+0.776+1.631+2.053+2.084</f>
        <v>10.199999999999999</v>
      </c>
      <c r="E48" s="102"/>
      <c r="I48" s="103"/>
    </row>
    <row r="49" spans="1:9" ht="22.8" x14ac:dyDescent="0.4">
      <c r="A49" s="104">
        <v>7</v>
      </c>
      <c r="B49" s="32" t="s">
        <v>57</v>
      </c>
      <c r="C49" s="33" t="s">
        <v>11</v>
      </c>
      <c r="D49" s="80">
        <v>3.0000000000000001E-3</v>
      </c>
    </row>
    <row r="50" spans="1:9" ht="23.4" thickBot="1" x14ac:dyDescent="0.45">
      <c r="A50" s="49"/>
      <c r="B50" s="28" t="s">
        <v>58</v>
      </c>
      <c r="C50" s="29" t="s">
        <v>59</v>
      </c>
      <c r="D50" s="86">
        <f>1.12</f>
        <v>1.1200000000000001</v>
      </c>
    </row>
    <row r="51" spans="1:9" ht="22.8" x14ac:dyDescent="0.4">
      <c r="A51" s="67">
        <v>14</v>
      </c>
      <c r="B51" s="68" t="s">
        <v>60</v>
      </c>
      <c r="C51" s="69" t="s">
        <v>11</v>
      </c>
      <c r="D51" s="80"/>
      <c r="E51" s="96"/>
    </row>
    <row r="52" spans="1:9" ht="23.4" thickBot="1" x14ac:dyDescent="0.45">
      <c r="A52" s="105"/>
      <c r="B52" s="77" t="s">
        <v>61</v>
      </c>
      <c r="C52" s="78" t="s">
        <v>7</v>
      </c>
      <c r="D52" s="36"/>
    </row>
    <row r="53" spans="1:9" s="48" customFormat="1" ht="45.6" x14ac:dyDescent="0.4">
      <c r="A53" s="43">
        <v>15</v>
      </c>
      <c r="B53" s="64" t="s">
        <v>62</v>
      </c>
      <c r="C53" s="45" t="s">
        <v>33</v>
      </c>
      <c r="D53" s="65"/>
      <c r="E53" s="106"/>
      <c r="F53" s="47"/>
      <c r="G53" s="47"/>
      <c r="H53" s="47"/>
      <c r="I53" s="47"/>
    </row>
    <row r="54" spans="1:9" ht="23.4" thickBot="1" x14ac:dyDescent="0.45">
      <c r="A54" s="49"/>
      <c r="B54" s="28" t="s">
        <v>63</v>
      </c>
      <c r="C54" s="29" t="s">
        <v>7</v>
      </c>
      <c r="D54" s="36"/>
    </row>
    <row r="55" spans="1:9" ht="22.8" x14ac:dyDescent="0.4">
      <c r="A55" s="63">
        <v>16</v>
      </c>
      <c r="B55" s="32" t="s">
        <v>64</v>
      </c>
      <c r="C55" s="33" t="s">
        <v>11</v>
      </c>
      <c r="D55" s="34"/>
    </row>
    <row r="56" spans="1:9" ht="23.4" thickBot="1" x14ac:dyDescent="0.45">
      <c r="A56" s="49"/>
      <c r="B56" s="28"/>
      <c r="C56" s="29" t="s">
        <v>7</v>
      </c>
      <c r="D56" s="36"/>
    </row>
    <row r="57" spans="1:9" s="48" customFormat="1" ht="68.400000000000006" x14ac:dyDescent="0.4">
      <c r="A57" s="43">
        <v>17</v>
      </c>
      <c r="B57" s="64" t="s">
        <v>65</v>
      </c>
      <c r="C57" s="45" t="s">
        <v>33</v>
      </c>
      <c r="D57" s="65"/>
      <c r="E57" s="47"/>
      <c r="F57" s="47"/>
      <c r="G57" s="47"/>
      <c r="H57" s="47"/>
      <c r="I57" s="47"/>
    </row>
    <row r="58" spans="1:9" ht="23.4" thickBot="1" x14ac:dyDescent="0.45">
      <c r="A58" s="49"/>
      <c r="B58" s="28"/>
      <c r="C58" s="29" t="s">
        <v>7</v>
      </c>
      <c r="D58" s="36"/>
    </row>
    <row r="59" spans="1:9" s="48" customFormat="1" ht="22.8" x14ac:dyDescent="0.4">
      <c r="A59" s="43">
        <v>18</v>
      </c>
      <c r="B59" s="64" t="s">
        <v>66</v>
      </c>
      <c r="C59" s="45" t="s">
        <v>33</v>
      </c>
      <c r="D59" s="65"/>
      <c r="E59" s="47"/>
      <c r="F59" s="47"/>
      <c r="G59" s="47"/>
      <c r="H59" s="47"/>
      <c r="I59" s="47"/>
    </row>
    <row r="60" spans="1:9" ht="23.4" thickBot="1" x14ac:dyDescent="0.45">
      <c r="A60" s="49"/>
      <c r="B60" s="28"/>
      <c r="C60" s="29" t="s">
        <v>7</v>
      </c>
      <c r="D60" s="36"/>
    </row>
    <row r="61" spans="1:9" s="48" customFormat="1" ht="22.8" x14ac:dyDescent="0.4">
      <c r="A61" s="43">
        <v>19</v>
      </c>
      <c r="B61" s="64" t="s">
        <v>67</v>
      </c>
      <c r="C61" s="45" t="s">
        <v>33</v>
      </c>
      <c r="D61" s="65"/>
      <c r="E61" s="47"/>
      <c r="F61" s="47"/>
      <c r="G61" s="47"/>
      <c r="H61" s="47"/>
      <c r="I61" s="47"/>
    </row>
    <row r="62" spans="1:9" ht="23.4" thickBot="1" x14ac:dyDescent="0.45">
      <c r="A62" s="49"/>
      <c r="B62" s="28"/>
      <c r="C62" s="29" t="s">
        <v>7</v>
      </c>
      <c r="D62" s="36"/>
    </row>
    <row r="63" spans="1:9" ht="45.6" x14ac:dyDescent="0.4">
      <c r="A63" s="63">
        <v>20</v>
      </c>
      <c r="B63" s="32" t="s">
        <v>68</v>
      </c>
      <c r="C63" s="33" t="s">
        <v>37</v>
      </c>
      <c r="D63" s="34"/>
    </row>
    <row r="64" spans="1:9" ht="23.4" thickBot="1" x14ac:dyDescent="0.45">
      <c r="A64" s="49"/>
      <c r="B64" s="28"/>
      <c r="C64" s="29" t="s">
        <v>7</v>
      </c>
      <c r="D64" s="36"/>
    </row>
    <row r="65" spans="1:9" ht="45.6" x14ac:dyDescent="0.4">
      <c r="A65" s="63">
        <v>21</v>
      </c>
      <c r="B65" s="32" t="s">
        <v>69</v>
      </c>
      <c r="C65" s="33" t="s">
        <v>11</v>
      </c>
      <c r="D65" s="34"/>
    </row>
    <row r="66" spans="1:9" ht="23.4" thickBot="1" x14ac:dyDescent="0.45">
      <c r="A66" s="107"/>
      <c r="B66" s="108"/>
      <c r="C66" s="109" t="s">
        <v>7</v>
      </c>
      <c r="D66" s="30"/>
    </row>
    <row r="67" spans="1:9" ht="24" thickTop="1" thickBot="1" x14ac:dyDescent="0.45">
      <c r="A67" s="15" t="s">
        <v>70</v>
      </c>
      <c r="B67" s="110" t="s">
        <v>71</v>
      </c>
      <c r="C67" s="17" t="s">
        <v>7</v>
      </c>
      <c r="D67" s="18">
        <f>D69+D79+D81</f>
        <v>149.81</v>
      </c>
    </row>
    <row r="68" spans="1:9" ht="23.4" thickTop="1" x14ac:dyDescent="0.4">
      <c r="A68" s="37" t="s">
        <v>72</v>
      </c>
      <c r="B68" s="38" t="s">
        <v>73</v>
      </c>
      <c r="C68" s="21" t="s">
        <v>37</v>
      </c>
      <c r="D68" s="111">
        <f>D70+D72+D74+D76</f>
        <v>4.65E-2</v>
      </c>
    </row>
    <row r="69" spans="1:9" ht="23.4" thickBot="1" x14ac:dyDescent="0.45">
      <c r="A69" s="35"/>
      <c r="B69" s="28" t="s">
        <v>74</v>
      </c>
      <c r="C69" s="29" t="s">
        <v>7</v>
      </c>
      <c r="D69" s="86">
        <f>D71+D73+D75+D77</f>
        <v>64.510000000000005</v>
      </c>
    </row>
    <row r="70" spans="1:9" ht="45.6" x14ac:dyDescent="0.4">
      <c r="A70" s="31" t="s">
        <v>75</v>
      </c>
      <c r="B70" s="32" t="s">
        <v>76</v>
      </c>
      <c r="C70" s="33" t="s">
        <v>77</v>
      </c>
      <c r="D70" s="80"/>
    </row>
    <row r="71" spans="1:9" ht="23.4" thickBot="1" x14ac:dyDescent="0.45">
      <c r="A71" s="35"/>
      <c r="B71" s="28"/>
      <c r="C71" s="29" t="s">
        <v>7</v>
      </c>
      <c r="D71" s="86"/>
    </row>
    <row r="72" spans="1:9" ht="45.6" x14ac:dyDescent="0.4">
      <c r="A72" s="37" t="s">
        <v>78</v>
      </c>
      <c r="B72" s="38" t="s">
        <v>79</v>
      </c>
      <c r="C72" s="21" t="s">
        <v>37</v>
      </c>
      <c r="D72" s="111">
        <f>0.004+0.004+0.0005+0.013+0.004+0.008+0.004</f>
        <v>3.7500000000000006E-2</v>
      </c>
    </row>
    <row r="73" spans="1:9" ht="23.4" thickBot="1" x14ac:dyDescent="0.45">
      <c r="A73" s="112"/>
      <c r="B73" s="108"/>
      <c r="C73" s="109" t="s">
        <v>7</v>
      </c>
      <c r="D73" s="113">
        <f>5.035+6.79+0.44+15.04+3.416+9.048+3.618</f>
        <v>43.387</v>
      </c>
    </row>
    <row r="74" spans="1:9" ht="45.6" x14ac:dyDescent="0.4">
      <c r="A74" s="31" t="s">
        <v>80</v>
      </c>
      <c r="B74" s="32" t="s">
        <v>81</v>
      </c>
      <c r="C74" s="33" t="s">
        <v>37</v>
      </c>
      <c r="D74" s="80">
        <f>0.004+0.001</f>
        <v>5.0000000000000001E-3</v>
      </c>
    </row>
    <row r="75" spans="1:9" ht="23.4" thickBot="1" x14ac:dyDescent="0.45">
      <c r="A75" s="35"/>
      <c r="B75" s="28"/>
      <c r="C75" s="29" t="s">
        <v>7</v>
      </c>
      <c r="D75" s="86">
        <f>12.446+1.636</f>
        <v>14.081999999999999</v>
      </c>
    </row>
    <row r="76" spans="1:9" ht="45.6" x14ac:dyDescent="0.4">
      <c r="A76" s="37" t="s">
        <v>82</v>
      </c>
      <c r="B76" s="38" t="s">
        <v>83</v>
      </c>
      <c r="C76" s="21" t="s">
        <v>37</v>
      </c>
      <c r="D76" s="111">
        <f>0.001+0.003</f>
        <v>4.0000000000000001E-3</v>
      </c>
    </row>
    <row r="77" spans="1:9" ht="23.4" thickBot="1" x14ac:dyDescent="0.45">
      <c r="A77" s="112"/>
      <c r="B77" s="108"/>
      <c r="C77" s="109" t="s">
        <v>7</v>
      </c>
      <c r="D77" s="113">
        <f>1.749+5.292</f>
        <v>7.0410000000000004</v>
      </c>
    </row>
    <row r="78" spans="1:9" s="48" customFormat="1" ht="22.8" x14ac:dyDescent="0.4">
      <c r="A78" s="43" t="s">
        <v>84</v>
      </c>
      <c r="B78" s="64" t="s">
        <v>85</v>
      </c>
      <c r="C78" s="45" t="s">
        <v>33</v>
      </c>
      <c r="D78" s="89"/>
      <c r="E78" s="47"/>
      <c r="F78" s="47"/>
      <c r="G78" s="47"/>
      <c r="H78" s="47"/>
      <c r="I78" s="47"/>
    </row>
    <row r="79" spans="1:9" ht="23.4" thickBot="1" x14ac:dyDescent="0.45">
      <c r="A79" s="35"/>
      <c r="B79" s="28"/>
      <c r="C79" s="29" t="s">
        <v>7</v>
      </c>
      <c r="D79" s="86"/>
    </row>
    <row r="80" spans="1:9" s="48" customFormat="1" ht="22.8" x14ac:dyDescent="0.4">
      <c r="A80" s="114" t="s">
        <v>86</v>
      </c>
      <c r="B80" s="115" t="s">
        <v>87</v>
      </c>
      <c r="C80" s="116" t="s">
        <v>33</v>
      </c>
      <c r="D80" s="117">
        <f>2+5+6+1+3+3+2+3+5+5+6</f>
        <v>41</v>
      </c>
      <c r="E80" s="47"/>
      <c r="F80" s="47"/>
      <c r="G80" s="47"/>
      <c r="H80" s="47"/>
      <c r="I80" s="47"/>
    </row>
    <row r="81" spans="1:9" ht="23.4" thickBot="1" x14ac:dyDescent="0.45">
      <c r="A81" s="112"/>
      <c r="B81" s="108" t="s">
        <v>88</v>
      </c>
      <c r="C81" s="109" t="s">
        <v>7</v>
      </c>
      <c r="D81" s="113">
        <f>1.804+5.368+5.112+0.782+3.807+4.029+16.959+18.836+2.472+1.196+8.841+8.248+5.596+2.25</f>
        <v>85.300000000000011</v>
      </c>
    </row>
    <row r="82" spans="1:9" ht="24" thickTop="1" thickBot="1" x14ac:dyDescent="0.45">
      <c r="A82" s="15" t="s">
        <v>89</v>
      </c>
      <c r="B82" s="110" t="s">
        <v>90</v>
      </c>
      <c r="C82" s="17" t="s">
        <v>7</v>
      </c>
      <c r="D82" s="18">
        <f>D86+D88</f>
        <v>37.765000000000001</v>
      </c>
    </row>
    <row r="83" spans="1:9" ht="23.4" thickTop="1" x14ac:dyDescent="0.4">
      <c r="A83" s="118">
        <v>25</v>
      </c>
      <c r="B83" s="38" t="s">
        <v>91</v>
      </c>
      <c r="C83" s="21" t="s">
        <v>37</v>
      </c>
      <c r="D83" s="111"/>
    </row>
    <row r="84" spans="1:9" ht="23.4" thickBot="1" x14ac:dyDescent="0.45">
      <c r="A84" s="49"/>
      <c r="B84" s="28" t="s">
        <v>92</v>
      </c>
      <c r="C84" s="29" t="s">
        <v>7</v>
      </c>
      <c r="D84" s="86"/>
    </row>
    <row r="85" spans="1:9" s="48" customFormat="1" ht="22.8" x14ac:dyDescent="0.4">
      <c r="A85" s="43">
        <v>26</v>
      </c>
      <c r="B85" s="64" t="s">
        <v>93</v>
      </c>
      <c r="C85" s="45" t="s">
        <v>33</v>
      </c>
      <c r="D85" s="89">
        <f>2+5+27+6+7+3+17+6+20</f>
        <v>93</v>
      </c>
      <c r="E85" s="47"/>
      <c r="F85" s="47"/>
      <c r="G85" s="47"/>
      <c r="H85" s="47"/>
      <c r="I85" s="47"/>
    </row>
    <row r="86" spans="1:9" ht="23.4" thickBot="1" x14ac:dyDescent="0.45">
      <c r="A86" s="49"/>
      <c r="B86" s="28" t="s">
        <v>94</v>
      </c>
      <c r="C86" s="29" t="s">
        <v>7</v>
      </c>
      <c r="D86" s="86">
        <f>2.182+1.468+3.877+0.205+0.792+0.716+0.31+3.964+0.927+2.943</f>
        <v>17.384</v>
      </c>
    </row>
    <row r="87" spans="1:9" s="48" customFormat="1" ht="22.8" x14ac:dyDescent="0.4">
      <c r="A87" s="43">
        <v>27</v>
      </c>
      <c r="B87" s="64" t="s">
        <v>95</v>
      </c>
      <c r="C87" s="45" t="s">
        <v>33</v>
      </c>
      <c r="D87" s="89">
        <f>5+5+4+4</f>
        <v>18</v>
      </c>
      <c r="E87" s="47"/>
      <c r="F87" s="47"/>
      <c r="G87" s="47"/>
      <c r="H87" s="47"/>
      <c r="I87" s="47"/>
    </row>
    <row r="88" spans="1:9" ht="23.4" thickBot="1" x14ac:dyDescent="0.45">
      <c r="A88" s="107"/>
      <c r="B88" s="108"/>
      <c r="C88" s="109" t="s">
        <v>7</v>
      </c>
      <c r="D88" s="113">
        <f>3.673+3.673+2.938+2.938+2.116+5.043</f>
        <v>20.381</v>
      </c>
    </row>
    <row r="89" spans="1:9" ht="69.599999999999994" thickTop="1" thickBot="1" x14ac:dyDescent="0.45">
      <c r="A89" s="15" t="s">
        <v>96</v>
      </c>
      <c r="B89" s="119" t="s">
        <v>97</v>
      </c>
      <c r="C89" s="17" t="s">
        <v>7</v>
      </c>
      <c r="D89" s="120"/>
    </row>
    <row r="90" spans="1:9" ht="46.8" thickTop="1" thickBot="1" x14ac:dyDescent="0.45">
      <c r="A90" s="121">
        <v>28</v>
      </c>
      <c r="B90" s="122" t="s">
        <v>98</v>
      </c>
      <c r="C90" s="123" t="s">
        <v>7</v>
      </c>
      <c r="D90" s="124"/>
    </row>
    <row r="91" spans="1:9" ht="46.2" thickBot="1" x14ac:dyDescent="0.45">
      <c r="A91" s="66">
        <v>29</v>
      </c>
      <c r="B91" s="40" t="s">
        <v>99</v>
      </c>
      <c r="C91" s="41" t="s">
        <v>7</v>
      </c>
      <c r="D91" s="42"/>
    </row>
    <row r="92" spans="1:9" s="130" customFormat="1" ht="46.2" thickBot="1" x14ac:dyDescent="0.45">
      <c r="A92" s="125">
        <v>30</v>
      </c>
      <c r="B92" s="126" t="s">
        <v>100</v>
      </c>
      <c r="C92" s="127" t="s">
        <v>7</v>
      </c>
      <c r="D92" s="128"/>
      <c r="E92" s="129"/>
      <c r="F92" s="129"/>
      <c r="G92" s="129"/>
      <c r="H92" s="129"/>
      <c r="I92" s="129"/>
    </row>
    <row r="93" spans="1:9" ht="24" thickTop="1" thickBot="1" x14ac:dyDescent="0.45">
      <c r="A93" s="131"/>
      <c r="B93" s="132" t="s">
        <v>101</v>
      </c>
      <c r="C93" s="133" t="s">
        <v>7</v>
      </c>
      <c r="D93" s="134">
        <f>D89+D82+D67+D8</f>
        <v>435.529</v>
      </c>
    </row>
    <row r="94" spans="1:9" s="140" customFormat="1" ht="20.399999999999999" hidden="1" thickTop="1" thickBot="1" x14ac:dyDescent="0.4">
      <c r="A94" s="135"/>
      <c r="B94" s="136" t="s">
        <v>102</v>
      </c>
      <c r="C94" s="137"/>
      <c r="D94" s="138" t="e">
        <f>#REF!/1000</f>
        <v>#REF!</v>
      </c>
      <c r="E94" s="139"/>
      <c r="F94" s="139"/>
      <c r="G94" s="139"/>
      <c r="H94" s="139"/>
      <c r="I94" s="139"/>
    </row>
    <row r="95" spans="1:9" ht="19.2" hidden="1" thickTop="1" thickBot="1" x14ac:dyDescent="0.4">
      <c r="A95" s="141"/>
      <c r="B95" s="142" t="s">
        <v>103</v>
      </c>
      <c r="C95" s="143"/>
      <c r="D95" s="144" t="e">
        <f>D94*30%</f>
        <v>#REF!</v>
      </c>
    </row>
    <row r="96" spans="1:9" s="149" customFormat="1" ht="19.2" hidden="1" thickTop="1" thickBot="1" x14ac:dyDescent="0.4">
      <c r="A96" s="145"/>
      <c r="B96" s="146" t="s">
        <v>104</v>
      </c>
      <c r="C96" s="145"/>
      <c r="D96" s="147" t="e">
        <f>D94-D93</f>
        <v>#REF!</v>
      </c>
      <c r="E96" s="148"/>
      <c r="F96" s="148"/>
      <c r="G96" s="148"/>
      <c r="H96" s="148"/>
      <c r="I96" s="148"/>
    </row>
    <row r="97" spans="1:9" s="149" customFormat="1" ht="16.8" hidden="1" thickTop="1" thickBot="1" x14ac:dyDescent="0.35">
      <c r="A97" s="150"/>
      <c r="B97" s="151"/>
      <c r="C97" s="151"/>
      <c r="D97" s="152"/>
      <c r="E97" s="148"/>
      <c r="F97" s="148"/>
      <c r="G97" s="148"/>
      <c r="H97" s="148"/>
      <c r="I97" s="148"/>
    </row>
    <row r="98" spans="1:9" s="140" customFormat="1" ht="20.399999999999999" hidden="1" thickTop="1" thickBot="1" x14ac:dyDescent="0.4">
      <c r="A98" s="153"/>
      <c r="B98" s="154" t="s">
        <v>105</v>
      </c>
      <c r="C98" s="153"/>
      <c r="D98" s="155">
        <v>37.503540000000001</v>
      </c>
      <c r="E98" s="139"/>
      <c r="F98" s="139"/>
      <c r="G98" s="139"/>
      <c r="H98" s="139"/>
      <c r="I98" s="139"/>
    </row>
    <row r="99" spans="1:9" ht="18.600000000000001" hidden="1" thickTop="1" thickBot="1" x14ac:dyDescent="0.35">
      <c r="A99" s="156"/>
      <c r="B99" s="157" t="s">
        <v>106</v>
      </c>
      <c r="C99" s="156"/>
      <c r="D99" s="158">
        <v>53.899000000000001</v>
      </c>
    </row>
    <row r="100" spans="1:9" s="163" customFormat="1" ht="19.2" hidden="1" thickTop="1" thickBot="1" x14ac:dyDescent="0.4">
      <c r="A100" s="159"/>
      <c r="B100" s="160"/>
      <c r="C100" s="159"/>
      <c r="D100" s="161">
        <f>D98-D99</f>
        <v>-16.39546</v>
      </c>
      <c r="E100" s="162"/>
      <c r="F100" s="162"/>
      <c r="G100" s="162"/>
      <c r="H100" s="162"/>
      <c r="I100" s="162"/>
    </row>
    <row r="101" spans="1:9" ht="18.600000000000001" hidden="1" thickTop="1" x14ac:dyDescent="0.35">
      <c r="A101" s="164"/>
      <c r="B101" s="165"/>
      <c r="C101" s="164"/>
      <c r="D101" s="166"/>
    </row>
    <row r="102" spans="1:9" ht="18.600000000000001" thickTop="1" x14ac:dyDescent="0.35">
      <c r="A102" s="164"/>
      <c r="B102" s="165"/>
      <c r="C102" s="164"/>
      <c r="D102" s="166"/>
    </row>
    <row r="103" spans="1:9" x14ac:dyDescent="0.35">
      <c r="A103" s="164"/>
      <c r="B103" s="165"/>
      <c r="C103" s="164"/>
      <c r="D103" s="166"/>
    </row>
    <row r="104" spans="1:9" ht="22.8" x14ac:dyDescent="0.4">
      <c r="A104" s="164"/>
      <c r="B104" s="167"/>
      <c r="C104" s="167"/>
      <c r="D104" s="167"/>
    </row>
    <row r="105" spans="1:9" x14ac:dyDescent="0.35">
      <c r="A105" s="168"/>
      <c r="B105" s="169"/>
      <c r="C105" s="168"/>
      <c r="D105" s="170"/>
    </row>
    <row r="106" spans="1:9" ht="27.6" x14ac:dyDescent="0.45">
      <c r="A106" s="168"/>
      <c r="B106" s="169"/>
      <c r="C106" s="168"/>
      <c r="D106" s="171"/>
    </row>
    <row r="107" spans="1:9" x14ac:dyDescent="0.35">
      <c r="A107" s="172"/>
      <c r="B107" s="169"/>
      <c r="C107" s="172"/>
      <c r="D107" s="173"/>
    </row>
    <row r="108" spans="1:9" x14ac:dyDescent="0.35">
      <c r="A108" s="172"/>
      <c r="B108" s="169"/>
      <c r="C108" s="172"/>
      <c r="D108" s="173"/>
    </row>
    <row r="109" spans="1:9" x14ac:dyDescent="0.35">
      <c r="A109" s="172"/>
      <c r="B109" s="169"/>
      <c r="C109" s="172"/>
      <c r="D109" s="173"/>
    </row>
    <row r="110" spans="1:9" x14ac:dyDescent="0.35">
      <c r="A110" s="172"/>
      <c r="B110" s="169"/>
      <c r="C110" s="172"/>
      <c r="D110" s="173"/>
    </row>
    <row r="111" spans="1:9" x14ac:dyDescent="0.35">
      <c r="A111" s="172"/>
      <c r="B111" s="169"/>
      <c r="C111" s="172"/>
      <c r="D111" s="173"/>
    </row>
    <row r="112" spans="1:9" x14ac:dyDescent="0.35">
      <c r="A112" s="172"/>
      <c r="B112" s="169"/>
      <c r="C112" s="172"/>
      <c r="D112" s="173"/>
    </row>
    <row r="113" spans="1:4" x14ac:dyDescent="0.35">
      <c r="A113" s="172"/>
      <c r="B113" s="169"/>
      <c r="C113" s="172"/>
      <c r="D113" s="173"/>
    </row>
    <row r="114" spans="1:4" x14ac:dyDescent="0.35">
      <c r="A114" s="172"/>
      <c r="B114" s="169"/>
      <c r="C114" s="172"/>
      <c r="D114" s="173"/>
    </row>
    <row r="115" spans="1:4" x14ac:dyDescent="0.35">
      <c r="A115" s="172"/>
      <c r="B115" s="169"/>
      <c r="C115" s="172"/>
      <c r="D115" s="173"/>
    </row>
    <row r="116" spans="1:4" x14ac:dyDescent="0.35">
      <c r="A116" s="172"/>
      <c r="B116" s="169"/>
      <c r="C116" s="172"/>
      <c r="D116" s="173"/>
    </row>
    <row r="117" spans="1:4" x14ac:dyDescent="0.35">
      <c r="A117" s="172"/>
      <c r="B117" s="169"/>
      <c r="C117" s="172"/>
      <c r="D117" s="173"/>
    </row>
    <row r="118" spans="1:4" x14ac:dyDescent="0.35">
      <c r="A118" s="172"/>
      <c r="B118" s="169"/>
      <c r="C118" s="172"/>
      <c r="D118" s="173"/>
    </row>
    <row r="119" spans="1:4" x14ac:dyDescent="0.35">
      <c r="A119" s="172"/>
      <c r="B119" s="169"/>
      <c r="C119" s="172"/>
      <c r="D119" s="173"/>
    </row>
    <row r="120" spans="1:4" x14ac:dyDescent="0.35">
      <c r="A120" s="172"/>
      <c r="B120" s="169"/>
      <c r="C120" s="172"/>
      <c r="D120" s="173"/>
    </row>
    <row r="121" spans="1:4" x14ac:dyDescent="0.35">
      <c r="A121" s="172"/>
      <c r="B121" s="169"/>
      <c r="C121" s="172"/>
      <c r="D121" s="173"/>
    </row>
    <row r="122" spans="1:4" x14ac:dyDescent="0.35">
      <c r="A122" s="172"/>
      <c r="B122" s="169"/>
      <c r="C122" s="172"/>
      <c r="D122" s="173"/>
    </row>
    <row r="123" spans="1:4" x14ac:dyDescent="0.35">
      <c r="A123" s="172"/>
      <c r="B123" s="169"/>
      <c r="C123" s="172"/>
      <c r="D123" s="173"/>
    </row>
    <row r="124" spans="1:4" x14ac:dyDescent="0.35">
      <c r="A124" s="174"/>
      <c r="B124" s="169"/>
      <c r="C124" s="172"/>
      <c r="D124" s="173"/>
    </row>
    <row r="125" spans="1:4" x14ac:dyDescent="0.35">
      <c r="A125" s="172"/>
      <c r="B125" s="169"/>
      <c r="C125" s="172"/>
      <c r="D125" s="173"/>
    </row>
    <row r="126" spans="1:4" x14ac:dyDescent="0.35">
      <c r="A126" s="172"/>
      <c r="B126" s="169"/>
      <c r="C126" s="172"/>
      <c r="D126" s="173"/>
    </row>
    <row r="127" spans="1:4" x14ac:dyDescent="0.35">
      <c r="A127" s="172"/>
      <c r="B127" s="169"/>
      <c r="C127" s="172"/>
      <c r="D127" s="173"/>
    </row>
    <row r="128" spans="1:4" x14ac:dyDescent="0.35">
      <c r="A128" s="172"/>
      <c r="B128" s="169"/>
      <c r="C128" s="172"/>
      <c r="D128" s="173"/>
    </row>
    <row r="129" spans="1:4" x14ac:dyDescent="0.35">
      <c r="A129" s="172"/>
      <c r="B129" s="169"/>
      <c r="C129" s="172"/>
      <c r="D129" s="173"/>
    </row>
    <row r="130" spans="1:4" x14ac:dyDescent="0.35">
      <c r="A130" s="172"/>
      <c r="B130" s="169"/>
      <c r="C130" s="172"/>
      <c r="D130" s="173"/>
    </row>
    <row r="131" spans="1:4" x14ac:dyDescent="0.35">
      <c r="A131" s="174"/>
      <c r="B131" s="169"/>
      <c r="C131" s="172"/>
      <c r="D131" s="173"/>
    </row>
    <row r="132" spans="1:4" x14ac:dyDescent="0.35">
      <c r="A132" s="175"/>
      <c r="B132" s="169"/>
      <c r="C132" s="172"/>
      <c r="D132" s="173"/>
    </row>
    <row r="133" spans="1:4" x14ac:dyDescent="0.35">
      <c r="A133" s="172"/>
      <c r="B133" s="169"/>
      <c r="C133" s="172"/>
      <c r="D133" s="173"/>
    </row>
    <row r="134" spans="1:4" x14ac:dyDescent="0.35">
      <c r="A134" s="175"/>
      <c r="B134" s="169"/>
      <c r="C134" s="172"/>
      <c r="D134" s="173"/>
    </row>
    <row r="135" spans="1:4" x14ac:dyDescent="0.35">
      <c r="A135" s="172"/>
      <c r="B135" s="169"/>
      <c r="C135" s="172"/>
      <c r="D135" s="173"/>
    </row>
    <row r="136" spans="1:4" x14ac:dyDescent="0.35">
      <c r="A136" s="175"/>
      <c r="B136" s="169"/>
      <c r="C136" s="172"/>
      <c r="D136" s="173"/>
    </row>
    <row r="137" spans="1:4" x14ac:dyDescent="0.35">
      <c r="A137" s="172"/>
      <c r="B137" s="169"/>
      <c r="C137" s="172"/>
      <c r="D137" s="173"/>
    </row>
    <row r="138" spans="1:4" x14ac:dyDescent="0.35">
      <c r="A138" s="174"/>
      <c r="B138" s="169"/>
      <c r="C138" s="172"/>
      <c r="D138" s="173"/>
    </row>
    <row r="139" spans="1:4" x14ac:dyDescent="0.35">
      <c r="A139" s="172"/>
      <c r="B139" s="169"/>
      <c r="C139" s="172"/>
      <c r="D139" s="173"/>
    </row>
    <row r="140" spans="1:4" x14ac:dyDescent="0.35">
      <c r="A140" s="172"/>
      <c r="B140" s="169"/>
      <c r="C140" s="172"/>
      <c r="D140" s="173"/>
    </row>
    <row r="141" spans="1:4" x14ac:dyDescent="0.35">
      <c r="A141" s="174"/>
      <c r="B141" s="169"/>
      <c r="C141" s="172"/>
      <c r="D141" s="173"/>
    </row>
    <row r="142" spans="1:4" x14ac:dyDescent="0.35">
      <c r="A142" s="172"/>
      <c r="B142" s="169"/>
      <c r="C142" s="172"/>
      <c r="D142" s="173"/>
    </row>
    <row r="143" spans="1:4" x14ac:dyDescent="0.35">
      <c r="A143" s="172"/>
      <c r="B143" s="169"/>
      <c r="C143" s="172"/>
      <c r="D143" s="173"/>
    </row>
    <row r="144" spans="1:4" x14ac:dyDescent="0.35">
      <c r="A144" s="174"/>
      <c r="B144" s="169"/>
      <c r="C144" s="172"/>
      <c r="D144" s="173"/>
    </row>
    <row r="145" spans="1:4" x14ac:dyDescent="0.35">
      <c r="A145" s="172"/>
      <c r="B145" s="169"/>
      <c r="C145" s="172"/>
      <c r="D145" s="173"/>
    </row>
    <row r="146" spans="1:4" x14ac:dyDescent="0.35">
      <c r="A146" s="174"/>
      <c r="B146" s="169"/>
      <c r="C146" s="172"/>
      <c r="D146" s="173"/>
    </row>
    <row r="147" spans="1:4" x14ac:dyDescent="0.35">
      <c r="A147" s="172"/>
      <c r="B147" s="169"/>
      <c r="C147" s="172"/>
      <c r="D147" s="173"/>
    </row>
    <row r="148" spans="1:4" x14ac:dyDescent="0.35">
      <c r="A148" s="174"/>
      <c r="B148" s="169"/>
      <c r="C148" s="172"/>
      <c r="D148" s="173"/>
    </row>
    <row r="149" spans="1:4" x14ac:dyDescent="0.35">
      <c r="A149" s="172"/>
      <c r="B149" s="169"/>
      <c r="C149" s="172"/>
      <c r="D149" s="173"/>
    </row>
    <row r="150" spans="1:4" x14ac:dyDescent="0.35">
      <c r="A150" s="174"/>
      <c r="B150" s="169"/>
      <c r="C150" s="172"/>
      <c r="D150" s="173"/>
    </row>
    <row r="151" spans="1:4" x14ac:dyDescent="0.35">
      <c r="A151" s="172"/>
      <c r="B151" s="169"/>
      <c r="C151" s="172"/>
      <c r="D151" s="173"/>
    </row>
    <row r="152" spans="1:4" x14ac:dyDescent="0.35">
      <c r="A152" s="174"/>
      <c r="B152" s="169"/>
      <c r="C152" s="172"/>
      <c r="D152" s="173"/>
    </row>
    <row r="153" spans="1:4" x14ac:dyDescent="0.35">
      <c r="A153" s="172"/>
      <c r="B153" s="169"/>
      <c r="C153" s="172"/>
      <c r="D153" s="173"/>
    </row>
    <row r="154" spans="1:4" x14ac:dyDescent="0.35">
      <c r="A154" s="174"/>
      <c r="B154" s="169"/>
      <c r="C154" s="172"/>
      <c r="D154" s="173"/>
    </row>
    <row r="155" spans="1:4" x14ac:dyDescent="0.35">
      <c r="A155" s="172"/>
      <c r="B155" s="169"/>
      <c r="C155" s="172"/>
      <c r="D155" s="173"/>
    </row>
    <row r="156" spans="1:4" x14ac:dyDescent="0.35">
      <c r="A156" s="174"/>
      <c r="B156" s="169"/>
      <c r="C156" s="172"/>
      <c r="D156" s="173"/>
    </row>
    <row r="157" spans="1:4" x14ac:dyDescent="0.35">
      <c r="A157" s="172"/>
      <c r="B157" s="169"/>
      <c r="C157" s="172"/>
      <c r="D157" s="173"/>
    </row>
    <row r="158" spans="1:4" x14ac:dyDescent="0.35">
      <c r="A158" s="174"/>
      <c r="B158" s="169"/>
      <c r="C158" s="172"/>
      <c r="D158" s="173"/>
    </row>
    <row r="159" spans="1:4" x14ac:dyDescent="0.35">
      <c r="A159" s="172"/>
      <c r="B159" s="169"/>
      <c r="C159" s="172"/>
      <c r="D159" s="173"/>
    </row>
    <row r="160" spans="1:4" x14ac:dyDescent="0.35">
      <c r="A160" s="172"/>
      <c r="B160" s="169"/>
      <c r="C160" s="172"/>
      <c r="D160" s="173"/>
    </row>
    <row r="161" spans="1:4" x14ac:dyDescent="0.35">
      <c r="A161" s="172"/>
      <c r="B161" s="169"/>
      <c r="C161" s="172"/>
      <c r="D161" s="173"/>
    </row>
    <row r="162" spans="1:4" x14ac:dyDescent="0.35">
      <c r="A162" s="172"/>
      <c r="B162" s="169"/>
      <c r="C162" s="172"/>
      <c r="D162" s="173"/>
    </row>
  </sheetData>
  <mergeCells count="5">
    <mergeCell ref="A5:A7"/>
    <mergeCell ref="B5:B7"/>
    <mergeCell ref="C5:C7"/>
    <mergeCell ref="D5:D7"/>
    <mergeCell ref="B104:D1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2021-03-23T14:27:53Z</dcterms:created>
  <dcterms:modified xsi:type="dcterms:W3CDTF">2021-03-23T14:28:22Z</dcterms:modified>
</cp:coreProperties>
</file>