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4" i="1"/>
  <c r="D83" i="1"/>
  <c r="D81" i="1"/>
  <c r="D80" i="1"/>
  <c r="D79" i="1"/>
  <c r="D78" i="1"/>
  <c r="D75" i="1"/>
  <c r="D74" i="1"/>
  <c r="D71" i="1"/>
  <c r="D70" i="1"/>
  <c r="D68" i="1" s="1"/>
  <c r="D69" i="1"/>
  <c r="D67" i="1" s="1"/>
  <c r="D56" i="1"/>
  <c r="D54" i="1"/>
  <c r="D53" i="1"/>
  <c r="D50" i="1"/>
  <c r="D49" i="1"/>
  <c r="D48" i="1"/>
  <c r="D47" i="1"/>
  <c r="D46" i="1"/>
  <c r="D45" i="1"/>
  <c r="D44" i="1"/>
  <c r="D43" i="1"/>
  <c r="D34" i="1"/>
  <c r="D32" i="1"/>
  <c r="D31" i="1"/>
  <c r="D30" i="1"/>
  <c r="D15" i="1"/>
  <c r="D14" i="1"/>
  <c r="D11" i="1"/>
  <c r="D10" i="1"/>
  <c r="D8" i="1" l="1"/>
  <c r="D82" i="1"/>
  <c r="D93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<sst xmlns="http://schemas.openxmlformats.org/spreadsheetml/2006/main" count="174" uniqueCount="100">
  <si>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3 корп.1 по пр. Ветеранов,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</si>
  <si>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</si>
  <si>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</si>
  <si>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</si>
  <si>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</si>
  <si>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</si>
  <si>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</si>
  <si>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</si>
  <si>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</si>
  <si>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</si>
  <si>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</si>
  <si>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</si>
  <si>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</si>
  <si>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</si>
  <si>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</si>
  <si>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</si>
  <si>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</si>
  <si>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</si>
  <si>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</si>
  <si>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</si>
  <si>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</si>
  <si>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</si>
  <si>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</si>
  <si>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</si>
  <si>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</si>
  <si>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</si>
  <si>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</si>
  <si>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</si>
  <si>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</si>
  <si>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</si>
  <si>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</si>
  <si>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</si>
  <si>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</si>
  <si>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</si>
  <si>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</si>
  <si>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</si>
  <si>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</si>
  <si>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</si>
  <si>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</si>
  <si>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</si>
  <si>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</si>
  <si>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</si>
  <si>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</si>
  <si>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</si>
  <si>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</si>
  <si>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</si>
  <si>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</si>
  <si>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</si>
  <si>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</si>
  <si>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</si>
  <si>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</si>
  <si>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</si>
  <si>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</si>
  <si>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</si>
  <si>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</si>
  <si>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</si>
  <si>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МОП-1,2 пар, -1-е этажи-керамическая плитка,около мусороприемых клапанов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</si>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</sst>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center" wrapText="1"/>
    </xf>
    <xf numFmtId="164" fontId="12" fillId="3" borderId="6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164" fontId="14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left" vertical="top" wrapText="1"/>
    </xf>
    <xf numFmtId="1" fontId="14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4" fontId="14" fillId="2" borderId="20" xfId="0" applyNumberFormat="1" applyFont="1" applyFill="1" applyBorder="1" applyAlignment="1">
      <alignment horizontal="center" wrapText="1"/>
    </xf>
    <xf numFmtId="164" fontId="4" fillId="0" borderId="16" xfId="0" applyNumberFormat="1" applyFont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left" wrapText="1"/>
    </xf>
    <xf numFmtId="164" fontId="14" fillId="0" borderId="17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" fontId="4" fillId="0" borderId="27" xfId="0" applyNumberFormat="1" applyFont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0" xfId="0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0" xfId="0" applyNumberFormat="1" applyFont="1"/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164" fontId="15" fillId="0" borderId="18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19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center" wrapText="1"/>
    </xf>
    <xf numFmtId="164" fontId="14" fillId="3" borderId="6" xfId="0" applyNumberFormat="1" applyFont="1" applyFill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1" fontId="4" fillId="0" borderId="21" xfId="0" applyNumberFormat="1" applyFont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1" fontId="14" fillId="0" borderId="8" xfId="0" applyNumberFormat="1" applyFont="1" applyFill="1" applyBorder="1" applyAlignment="1">
      <alignment horizontal="center" wrapText="1"/>
    </xf>
    <xf numFmtId="1" fontId="14" fillId="0" borderId="9" xfId="0" applyNumberFormat="1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left" wrapText="1"/>
    </xf>
    <xf numFmtId="0" fontId="14" fillId="3" borderId="31" xfId="0" applyFont="1" applyFill="1" applyBorder="1" applyAlignment="1">
      <alignment horizontal="center" wrapText="1"/>
    </xf>
    <xf numFmtId="164" fontId="14" fillId="3" borderId="32" xfId="0" applyNumberFormat="1" applyFont="1" applyFill="1" applyBorder="1" applyAlignment="1">
      <alignment horizontal="center" wrapText="1"/>
    </xf>
    <xf numFmtId="0" fontId="4" fillId="0" borderId="33" xfId="0" applyFont="1" applyBorder="1" applyAlignment="1">
      <alignment horizontal="left" wrapText="1"/>
    </xf>
    <xf numFmtId="164" fontId="14" fillId="0" borderId="34" xfId="0" applyNumberFormat="1" applyFont="1" applyFill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164" fontId="14" fillId="0" borderId="36" xfId="0" applyNumberFormat="1" applyFont="1" applyFill="1" applyBorder="1" applyAlignment="1">
      <alignment horizontal="center" wrapText="1"/>
    </xf>
    <xf numFmtId="1" fontId="4" fillId="0" borderId="33" xfId="0" applyNumberFormat="1" applyFont="1" applyBorder="1" applyAlignment="1">
      <alignment horizontal="left" wrapText="1"/>
    </xf>
    <xf numFmtId="1" fontId="15" fillId="0" borderId="3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wrapText="1"/>
    </xf>
    <xf numFmtId="0" fontId="14" fillId="3" borderId="38" xfId="0" applyFont="1" applyFill="1" applyBorder="1" applyAlignment="1">
      <alignment horizontal="center" wrapText="1"/>
    </xf>
    <xf numFmtId="164" fontId="14" fillId="3" borderId="39" xfId="0" applyNumberFormat="1" applyFont="1" applyFill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center" wrapText="1"/>
    </xf>
    <xf numFmtId="164" fontId="14" fillId="0" borderId="41" xfId="0" applyNumberFormat="1" applyFont="1" applyFill="1" applyBorder="1" applyAlignment="1">
      <alignment horizontal="center" wrapText="1"/>
    </xf>
    <xf numFmtId="0" fontId="4" fillId="0" borderId="42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164" fontId="14" fillId="0" borderId="43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wrapText="1"/>
    </xf>
    <xf numFmtId="164" fontId="12" fillId="4" borderId="6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="60" zoomScaleNormal="60" workbookViewId="0">
      <selection activeCell="A8" sqref="A8:XFD9"/>
    </sheetView>
  </sheetViews>
  <sheetFormatPr defaultColWidth="11.42578125" defaultRowHeight="18" x14ac:dyDescent="0.35"/>
  <cols>
    <col min="1" max="1" width="8.5703125" style="1" customWidth="1"/>
    <col min="2" max="2" width="96.5703125" style="129" customWidth="1"/>
    <col min="3" max="3" width="29.7109375" style="1" bestFit="1" customWidth="1"/>
    <col min="4" max="4" width="60.42578125" style="130" customWidth="1"/>
    <col min="5" max="5" width="24.5703125" style="1" customWidth="1"/>
    <col min="6" max="16384" width="11.42578125" style="1"/>
  </cols>
  <sheetData>
    <row r="1" spans="1:4" s="2" customFormat="1" ht="27.6" x14ac:dyDescent="0.45">
      <c r="A1" s="131" t="s">
        <v>0</v>
      </c>
      <c r="B1" s="131"/>
      <c r="C1" s="131"/>
      <c r="D1" s="132"/>
    </row>
    <row r="2" spans="1:4" s="2" customFormat="1" ht="24.6" x14ac:dyDescent="0.4">
      <c r="A2" s="3"/>
      <c r="B2" s="3"/>
      <c r="C2" s="3"/>
      <c r="D2" s="4"/>
    </row>
    <row r="3" spans="1:4" s="2" customFormat="1" ht="21" x14ac:dyDescent="0.4">
      <c r="A3" s="8"/>
      <c r="B3" s="5"/>
      <c r="C3" s="7"/>
      <c r="D3" s="6"/>
    </row>
    <row r="4" spans="1:4" ht="13.8" thickBot="1" x14ac:dyDescent="0.3">
      <c r="A4" s="9"/>
      <c r="B4" s="1"/>
      <c r="D4" s="10"/>
    </row>
    <row r="5" spans="1:4" ht="16.5" customHeight="1" thickBot="1" x14ac:dyDescent="0.3">
      <c r="A5" s="133" t="s">
        <v>1</v>
      </c>
      <c r="B5" s="134" t="s">
        <v>2</v>
      </c>
      <c r="C5" s="135" t="s">
        <v>3</v>
      </c>
      <c r="D5" s="136" t="s">
        <v>4</v>
      </c>
    </row>
    <row r="6" spans="1:4" ht="55.5" customHeight="1" thickTop="1" thickBot="1" x14ac:dyDescent="0.3">
      <c r="A6" s="133"/>
      <c r="B6" s="134"/>
      <c r="C6" s="135"/>
      <c r="D6" s="136"/>
    </row>
    <row r="7" spans="1:4" ht="14.4" customHeight="1" thickTop="1" thickBot="1" x14ac:dyDescent="0.3">
      <c r="A7" s="133"/>
      <c r="B7" s="134"/>
      <c r="C7" s="135"/>
      <c r="D7" s="136"/>
    </row>
    <row r="8" spans="1:4" ht="24" thickTop="1" thickBot="1" x14ac:dyDescent="0.45">
      <c r="A8" s="11" t="s">
        <v>5</v>
      </c>
      <c r="B8" s="12" t="s">
        <v>6</v>
      </c>
      <c r="C8" s="13" t="s">
        <v>7</v>
      </c>
      <c r="D8" s="14">
        <f>D11+D18+D29+D31+D34+D36+D38+D40+D42+D44+D46+D48+D50+D52+D54+D56+D58+D60+D62+D64+D66</f>
        <v>118.62378</v>
      </c>
    </row>
    <row r="9" spans="1:4" s="2" customFormat="1" ht="21.6" thickTop="1" x14ac:dyDescent="0.4">
      <c r="A9" s="15">
        <v>1</v>
      </c>
      <c r="B9" s="16" t="s">
        <v>8</v>
      </c>
      <c r="C9" s="17" t="s">
        <v>9</v>
      </c>
      <c r="D9" s="18"/>
    </row>
    <row r="10" spans="1:4" s="2" customFormat="1" ht="21" x14ac:dyDescent="0.4">
      <c r="A10" s="19"/>
      <c r="B10" s="20" t="s">
        <v>10</v>
      </c>
      <c r="C10" s="21" t="s">
        <v>11</v>
      </c>
      <c r="D10" s="22">
        <f>D14</f>
        <v>1E-3</v>
      </c>
    </row>
    <row r="11" spans="1:4" s="2" customFormat="1" ht="21.6" thickBot="1" x14ac:dyDescent="0.45">
      <c r="A11" s="23"/>
      <c r="B11" s="24"/>
      <c r="C11" s="25" t="s">
        <v>7</v>
      </c>
      <c r="D11" s="22">
        <f>D15</f>
        <v>0.87700999999999996</v>
      </c>
    </row>
    <row r="12" spans="1:4" s="2" customFormat="1" ht="21" x14ac:dyDescent="0.4">
      <c r="A12" s="27" t="s">
        <v>12</v>
      </c>
      <c r="B12" s="28" t="s">
        <v>13</v>
      </c>
      <c r="C12" s="29" t="s">
        <v>11</v>
      </c>
      <c r="D12" s="30"/>
    </row>
    <row r="13" spans="1:4" s="2" customFormat="1" ht="21.6" thickBot="1" x14ac:dyDescent="0.45">
      <c r="A13" s="31"/>
      <c r="B13" s="24"/>
      <c r="C13" s="25" t="s">
        <v>7</v>
      </c>
      <c r="D13" s="32"/>
    </row>
    <row r="14" spans="1:4" s="2" customFormat="1" ht="21" x14ac:dyDescent="0.4">
      <c r="A14" s="33" t="s">
        <v>14</v>
      </c>
      <c r="B14" s="34" t="s">
        <v>15</v>
      </c>
      <c r="C14" s="17" t="s">
        <v>11</v>
      </c>
      <c r="D14" s="30">
        <f>0.001</f>
        <v>1E-3</v>
      </c>
    </row>
    <row r="15" spans="1:4" s="2" customFormat="1" ht="21.6" thickBot="1" x14ac:dyDescent="0.45">
      <c r="A15" s="31"/>
      <c r="B15" s="24"/>
      <c r="C15" s="25" t="s">
        <v>7</v>
      </c>
      <c r="D15" s="32">
        <f>0.87701</f>
        <v>0.87700999999999996</v>
      </c>
    </row>
    <row r="16" spans="1:4" s="2" customFormat="1" ht="21.6" thickBot="1" x14ac:dyDescent="0.45">
      <c r="A16" s="35" t="s">
        <v>16</v>
      </c>
      <c r="B16" s="36" t="s">
        <v>17</v>
      </c>
      <c r="C16" s="37"/>
      <c r="D16" s="38"/>
    </row>
    <row r="17" spans="1:4" s="43" customFormat="1" ht="42" x14ac:dyDescent="0.4">
      <c r="A17" s="39" t="s">
        <v>18</v>
      </c>
      <c r="B17" s="40" t="s">
        <v>19</v>
      </c>
      <c r="C17" s="41" t="s">
        <v>20</v>
      </c>
      <c r="D17" s="42"/>
    </row>
    <row r="18" spans="1:4" s="2" customFormat="1" ht="21.6" thickBot="1" x14ac:dyDescent="0.45">
      <c r="A18" s="44"/>
      <c r="B18" s="45"/>
      <c r="C18" s="25" t="s">
        <v>7</v>
      </c>
      <c r="D18" s="46"/>
    </row>
    <row r="19" spans="1:4" s="50" customFormat="1" ht="21" x14ac:dyDescent="0.4">
      <c r="A19" s="47" t="s">
        <v>21</v>
      </c>
      <c r="B19" s="48" t="s">
        <v>22</v>
      </c>
      <c r="C19" s="49" t="s">
        <v>23</v>
      </c>
      <c r="D19" s="30"/>
    </row>
    <row r="20" spans="1:4" s="2" customFormat="1" ht="21.6" thickBot="1" x14ac:dyDescent="0.45">
      <c r="A20" s="44"/>
      <c r="B20" s="24"/>
      <c r="C20" s="25" t="s">
        <v>7</v>
      </c>
      <c r="D20" s="32"/>
    </row>
    <row r="21" spans="1:4" s="55" customFormat="1" ht="42" x14ac:dyDescent="0.4">
      <c r="A21" s="51" t="s">
        <v>24</v>
      </c>
      <c r="B21" s="52" t="s">
        <v>25</v>
      </c>
      <c r="C21" s="53" t="s">
        <v>26</v>
      </c>
      <c r="D21" s="54"/>
    </row>
    <row r="22" spans="1:4" s="2" customFormat="1" ht="21.6" thickBot="1" x14ac:dyDescent="0.45">
      <c r="A22" s="44"/>
      <c r="B22" s="24" t="s">
        <v>27</v>
      </c>
      <c r="C22" s="25" t="s">
        <v>7</v>
      </c>
      <c r="D22" s="32"/>
    </row>
    <row r="23" spans="1:4" s="2" customFormat="1" ht="42" x14ac:dyDescent="0.4">
      <c r="A23" s="56" t="s">
        <v>28</v>
      </c>
      <c r="B23" s="28" t="s">
        <v>29</v>
      </c>
      <c r="C23" s="29" t="s">
        <v>26</v>
      </c>
      <c r="D23" s="30"/>
    </row>
    <row r="24" spans="1:4" s="2" customFormat="1" ht="21.6" thickBot="1" x14ac:dyDescent="0.45">
      <c r="A24" s="44"/>
      <c r="B24" s="24" t="s">
        <v>30</v>
      </c>
      <c r="C24" s="25" t="s">
        <v>7</v>
      </c>
      <c r="D24" s="32"/>
    </row>
    <row r="25" spans="1:4" s="43" customFormat="1" ht="21" x14ac:dyDescent="0.4">
      <c r="A25" s="39" t="s">
        <v>31</v>
      </c>
      <c r="B25" s="57" t="s">
        <v>32</v>
      </c>
      <c r="C25" s="41" t="s">
        <v>33</v>
      </c>
      <c r="D25" s="42"/>
    </row>
    <row r="26" spans="1:4" s="2" customFormat="1" ht="21.6" thickBot="1" x14ac:dyDescent="0.45">
      <c r="A26" s="44"/>
      <c r="B26" s="24"/>
      <c r="C26" s="25" t="s">
        <v>7</v>
      </c>
      <c r="D26" s="32"/>
    </row>
    <row r="27" spans="1:4" s="2" customFormat="1" ht="42.6" thickBot="1" x14ac:dyDescent="0.45">
      <c r="A27" s="58" t="s">
        <v>34</v>
      </c>
      <c r="B27" s="36" t="s">
        <v>35</v>
      </c>
      <c r="C27" s="37" t="s">
        <v>7</v>
      </c>
      <c r="D27" s="38"/>
    </row>
    <row r="28" spans="1:4" s="2" customFormat="1" ht="21" x14ac:dyDescent="0.4">
      <c r="A28" s="56">
        <v>3</v>
      </c>
      <c r="B28" s="28" t="s">
        <v>36</v>
      </c>
      <c r="C28" s="29" t="s">
        <v>37</v>
      </c>
      <c r="D28" s="30"/>
    </row>
    <row r="29" spans="1:4" s="2" customFormat="1" ht="21.6" thickBot="1" x14ac:dyDescent="0.45">
      <c r="A29" s="44"/>
      <c r="B29" s="24" t="s">
        <v>38</v>
      </c>
      <c r="C29" s="25" t="s">
        <v>7</v>
      </c>
      <c r="D29" s="32"/>
    </row>
    <row r="30" spans="1:4" s="2" customFormat="1" ht="21" x14ac:dyDescent="0.4">
      <c r="A30" s="56">
        <v>4</v>
      </c>
      <c r="B30" s="28" t="s">
        <v>39</v>
      </c>
      <c r="C30" s="29" t="s">
        <v>11</v>
      </c>
      <c r="D30" s="30">
        <f>0.004</f>
        <v>4.0000000000000001E-3</v>
      </c>
    </row>
    <row r="31" spans="1:4" s="2" customFormat="1" ht="21.6" thickBot="1" x14ac:dyDescent="0.45">
      <c r="A31" s="44"/>
      <c r="B31" s="24"/>
      <c r="C31" s="25" t="s">
        <v>7</v>
      </c>
      <c r="D31" s="32">
        <f>0.55471</f>
        <v>0.55471000000000004</v>
      </c>
    </row>
    <row r="32" spans="1:4" s="2" customFormat="1" ht="21" x14ac:dyDescent="0.4">
      <c r="A32" s="56">
        <v>5</v>
      </c>
      <c r="B32" s="28" t="s">
        <v>40</v>
      </c>
      <c r="C32" s="29" t="s">
        <v>11</v>
      </c>
      <c r="D32" s="30">
        <f>0.002</f>
        <v>2E-3</v>
      </c>
    </row>
    <row r="33" spans="1:4" s="43" customFormat="1" ht="21" x14ac:dyDescent="0.4">
      <c r="A33" s="59"/>
      <c r="B33" s="60" t="s">
        <v>41</v>
      </c>
      <c r="C33" s="61" t="s">
        <v>42</v>
      </c>
      <c r="D33" s="62"/>
    </row>
    <row r="34" spans="1:4" s="2" customFormat="1" ht="21.6" thickBot="1" x14ac:dyDescent="0.45">
      <c r="A34" s="44"/>
      <c r="B34" s="24"/>
      <c r="C34" s="25" t="s">
        <v>7</v>
      </c>
      <c r="D34" s="32">
        <f>0.36126</f>
        <v>0.36126000000000003</v>
      </c>
    </row>
    <row r="35" spans="1:4" s="2" customFormat="1" ht="21" x14ac:dyDescent="0.4">
      <c r="A35" s="56">
        <v>6</v>
      </c>
      <c r="B35" s="63" t="s">
        <v>43</v>
      </c>
      <c r="C35" s="29" t="s">
        <v>11</v>
      </c>
      <c r="D35" s="30"/>
    </row>
    <row r="36" spans="1:4" s="2" customFormat="1" ht="21.6" thickBot="1" x14ac:dyDescent="0.45">
      <c r="A36" s="44"/>
      <c r="B36" s="24" t="s">
        <v>44</v>
      </c>
      <c r="C36" s="25" t="s">
        <v>7</v>
      </c>
      <c r="D36" s="32"/>
    </row>
    <row r="37" spans="1:4" s="43" customFormat="1" ht="21" x14ac:dyDescent="0.4">
      <c r="A37" s="39">
        <v>8</v>
      </c>
      <c r="B37" s="57" t="s">
        <v>45</v>
      </c>
      <c r="C37" s="41" t="s">
        <v>33</v>
      </c>
      <c r="D37" s="42"/>
    </row>
    <row r="38" spans="1:4" s="2" customFormat="1" ht="21.6" thickBot="1" x14ac:dyDescent="0.45">
      <c r="A38" s="44"/>
      <c r="B38" s="24" t="s">
        <v>46</v>
      </c>
      <c r="C38" s="25" t="s">
        <v>7</v>
      </c>
      <c r="D38" s="32"/>
    </row>
    <row r="39" spans="1:4" s="43" customFormat="1" ht="21" x14ac:dyDescent="0.4">
      <c r="A39" s="39">
        <v>9</v>
      </c>
      <c r="B39" s="57" t="s">
        <v>47</v>
      </c>
      <c r="C39" s="41" t="s">
        <v>33</v>
      </c>
      <c r="D39" s="42"/>
    </row>
    <row r="40" spans="1:4" s="2" customFormat="1" ht="21.6" thickBot="1" x14ac:dyDescent="0.45">
      <c r="A40" s="44"/>
      <c r="B40" s="24" t="s">
        <v>48</v>
      </c>
      <c r="C40" s="25" t="s">
        <v>7</v>
      </c>
      <c r="D40" s="32"/>
    </row>
    <row r="41" spans="1:4" s="66" customFormat="1" ht="21" x14ac:dyDescent="0.4">
      <c r="A41" s="64">
        <v>10</v>
      </c>
      <c r="B41" s="65" t="s">
        <v>49</v>
      </c>
      <c r="C41" s="29" t="s">
        <v>11</v>
      </c>
      <c r="D41" s="30"/>
    </row>
    <row r="42" spans="1:4" s="66" customFormat="1" ht="21.6" thickBot="1" x14ac:dyDescent="0.45">
      <c r="A42" s="67"/>
      <c r="B42" s="68"/>
      <c r="C42" s="25" t="s">
        <v>7</v>
      </c>
      <c r="D42" s="32"/>
    </row>
    <row r="43" spans="1:4" s="71" customFormat="1" ht="21" x14ac:dyDescent="0.4">
      <c r="A43" s="69">
        <v>11</v>
      </c>
      <c r="B43" s="70" t="s">
        <v>50</v>
      </c>
      <c r="C43" s="41" t="s">
        <v>33</v>
      </c>
      <c r="D43" s="42">
        <f>2+1+1+1+1</f>
        <v>6</v>
      </c>
    </row>
    <row r="44" spans="1:4" s="66" customFormat="1" ht="21.6" thickBot="1" x14ac:dyDescent="0.45">
      <c r="A44" s="67"/>
      <c r="B44" s="68" t="s">
        <v>51</v>
      </c>
      <c r="C44" s="25" t="s">
        <v>7</v>
      </c>
      <c r="D44" s="32">
        <f>2.32721+0.90809+0.14574+0.46034+0.64985</f>
        <v>4.4912299999999998</v>
      </c>
    </row>
    <row r="45" spans="1:4" s="43" customFormat="1" ht="21" x14ac:dyDescent="0.4">
      <c r="A45" s="39">
        <v>12</v>
      </c>
      <c r="B45" s="57" t="s">
        <v>52</v>
      </c>
      <c r="C45" s="41" t="s">
        <v>33</v>
      </c>
      <c r="D45" s="42">
        <f>1</f>
        <v>1</v>
      </c>
    </row>
    <row r="46" spans="1:4" s="2" customFormat="1" ht="21.6" thickBot="1" x14ac:dyDescent="0.45">
      <c r="A46" s="44"/>
      <c r="B46" s="24"/>
      <c r="C46" s="25" t="s">
        <v>7</v>
      </c>
      <c r="D46" s="32">
        <f>4.31423</f>
        <v>4.3142300000000002</v>
      </c>
    </row>
    <row r="47" spans="1:4" s="71" customFormat="1" ht="21" x14ac:dyDescent="0.4">
      <c r="A47" s="69">
        <v>13</v>
      </c>
      <c r="B47" s="70" t="s">
        <v>53</v>
      </c>
      <c r="C47" s="41" t="s">
        <v>33</v>
      </c>
      <c r="D47" s="42">
        <f>1</f>
        <v>1</v>
      </c>
    </row>
    <row r="48" spans="1:4" s="66" customFormat="1" ht="21.6" thickBot="1" x14ac:dyDescent="0.45">
      <c r="A48" s="67"/>
      <c r="B48" s="68" t="s">
        <v>54</v>
      </c>
      <c r="C48" s="25" t="s">
        <v>7</v>
      </c>
      <c r="D48" s="32">
        <f>0.13655</f>
        <v>0.13655</v>
      </c>
    </row>
    <row r="49" spans="1:4" s="76" customFormat="1" ht="20.399999999999999" x14ac:dyDescent="0.35">
      <c r="A49" s="72">
        <v>7</v>
      </c>
      <c r="B49" s="73" t="s">
        <v>55</v>
      </c>
      <c r="C49" s="74" t="s">
        <v>11</v>
      </c>
      <c r="D49" s="75">
        <f>0.012+0.03</f>
        <v>4.1999999999999996E-2</v>
      </c>
    </row>
    <row r="50" spans="1:4" s="81" customFormat="1" ht="61.8" thickBot="1" x14ac:dyDescent="0.3">
      <c r="A50" s="77"/>
      <c r="B50" s="78" t="s">
        <v>56</v>
      </c>
      <c r="C50" s="79" t="s">
        <v>57</v>
      </c>
      <c r="D50" s="80">
        <f>52.2225+54.84529</f>
        <v>107.06779</v>
      </c>
    </row>
    <row r="51" spans="1:4" s="2" customFormat="1" ht="21" x14ac:dyDescent="0.4">
      <c r="A51" s="56">
        <v>14</v>
      </c>
      <c r="B51" s="28" t="s">
        <v>58</v>
      </c>
      <c r="C51" s="29" t="s">
        <v>11</v>
      </c>
      <c r="D51" s="30"/>
    </row>
    <row r="52" spans="1:4" s="2" customFormat="1" ht="21.6" thickBot="1" x14ac:dyDescent="0.45">
      <c r="A52" s="44"/>
      <c r="B52" s="24" t="s">
        <v>59</v>
      </c>
      <c r="C52" s="25" t="s">
        <v>7</v>
      </c>
      <c r="D52" s="32"/>
    </row>
    <row r="53" spans="1:4" s="43" customFormat="1" ht="21" x14ac:dyDescent="0.4">
      <c r="A53" s="39">
        <v>15</v>
      </c>
      <c r="B53" s="57" t="s">
        <v>60</v>
      </c>
      <c r="C53" s="41" t="s">
        <v>33</v>
      </c>
      <c r="D53" s="42">
        <f>1</f>
        <v>1</v>
      </c>
    </row>
    <row r="54" spans="1:4" s="2" customFormat="1" ht="21.6" thickBot="1" x14ac:dyDescent="0.45">
      <c r="A54" s="44"/>
      <c r="B54" s="24" t="s">
        <v>61</v>
      </c>
      <c r="C54" s="25" t="s">
        <v>7</v>
      </c>
      <c r="D54" s="32">
        <f>0.31885</f>
        <v>0.31885000000000002</v>
      </c>
    </row>
    <row r="55" spans="1:4" s="2" customFormat="1" ht="21" x14ac:dyDescent="0.4">
      <c r="A55" s="56">
        <v>16</v>
      </c>
      <c r="B55" s="28" t="s">
        <v>62</v>
      </c>
      <c r="C55" s="29" t="s">
        <v>33</v>
      </c>
      <c r="D55" s="30">
        <v>1</v>
      </c>
    </row>
    <row r="56" spans="1:4" s="2" customFormat="1" ht="21.6" thickBot="1" x14ac:dyDescent="0.45">
      <c r="A56" s="44"/>
      <c r="B56" s="24"/>
      <c r="C56" s="25" t="s">
        <v>7</v>
      </c>
      <c r="D56" s="32">
        <f>0.50215</f>
        <v>0.50214999999999999</v>
      </c>
    </row>
    <row r="57" spans="1:4" s="43" customFormat="1" ht="42" x14ac:dyDescent="0.4">
      <c r="A57" s="39">
        <v>17</v>
      </c>
      <c r="B57" s="57" t="s">
        <v>63</v>
      </c>
      <c r="C57" s="41" t="s">
        <v>33</v>
      </c>
      <c r="D57" s="42"/>
    </row>
    <row r="58" spans="1:4" s="2" customFormat="1" ht="21.6" thickBot="1" x14ac:dyDescent="0.45">
      <c r="A58" s="44"/>
      <c r="B58" s="24"/>
      <c r="C58" s="25" t="s">
        <v>7</v>
      </c>
      <c r="D58" s="32"/>
    </row>
    <row r="59" spans="1:4" s="43" customFormat="1" ht="21" x14ac:dyDescent="0.4">
      <c r="A59" s="39">
        <v>18</v>
      </c>
      <c r="B59" s="57" t="s">
        <v>64</v>
      </c>
      <c r="C59" s="41" t="s">
        <v>33</v>
      </c>
      <c r="D59" s="42"/>
    </row>
    <row r="60" spans="1:4" s="2" customFormat="1" ht="21.6" thickBot="1" x14ac:dyDescent="0.45">
      <c r="A60" s="44"/>
      <c r="B60" s="24"/>
      <c r="C60" s="25" t="s">
        <v>7</v>
      </c>
      <c r="D60" s="32"/>
    </row>
    <row r="61" spans="1:4" s="43" customFormat="1" ht="21" x14ac:dyDescent="0.4">
      <c r="A61" s="39">
        <v>19</v>
      </c>
      <c r="B61" s="57" t="s">
        <v>65</v>
      </c>
      <c r="C61" s="41" t="s">
        <v>33</v>
      </c>
      <c r="D61" s="42"/>
    </row>
    <row r="62" spans="1:4" s="2" customFormat="1" ht="21.6" thickBot="1" x14ac:dyDescent="0.45">
      <c r="A62" s="44"/>
      <c r="B62" s="24"/>
      <c r="C62" s="25" t="s">
        <v>7</v>
      </c>
      <c r="D62" s="32"/>
    </row>
    <row r="63" spans="1:4" s="2" customFormat="1" ht="42" x14ac:dyDescent="0.4">
      <c r="A63" s="56">
        <v>20</v>
      </c>
      <c r="B63" s="28" t="s">
        <v>66</v>
      </c>
      <c r="C63" s="29" t="s">
        <v>37</v>
      </c>
      <c r="D63" s="30"/>
    </row>
    <row r="64" spans="1:4" s="2" customFormat="1" ht="21.6" thickBot="1" x14ac:dyDescent="0.45">
      <c r="A64" s="44"/>
      <c r="B64" s="24"/>
      <c r="C64" s="25" t="s">
        <v>7</v>
      </c>
      <c r="D64" s="32"/>
    </row>
    <row r="65" spans="1:4" s="2" customFormat="1" ht="42" x14ac:dyDescent="0.4">
      <c r="A65" s="56">
        <v>21</v>
      </c>
      <c r="B65" s="28" t="s">
        <v>67</v>
      </c>
      <c r="C65" s="29" t="s">
        <v>11</v>
      </c>
      <c r="D65" s="30"/>
    </row>
    <row r="66" spans="1:4" s="2" customFormat="1" ht="21.6" thickBot="1" x14ac:dyDescent="0.45">
      <c r="A66" s="82"/>
      <c r="B66" s="83"/>
      <c r="C66" s="84" t="s">
        <v>7</v>
      </c>
      <c r="D66" s="26"/>
    </row>
    <row r="67" spans="1:4" s="2" customFormat="1" ht="22.2" thickTop="1" thickBot="1" x14ac:dyDescent="0.45">
      <c r="A67" s="85" t="s">
        <v>68</v>
      </c>
      <c r="B67" s="86" t="s">
        <v>69</v>
      </c>
      <c r="C67" s="87" t="s">
        <v>7</v>
      </c>
      <c r="D67" s="88">
        <f>D69+D79+D81</f>
        <v>66.658500000000004</v>
      </c>
    </row>
    <row r="68" spans="1:4" s="2" customFormat="1" ht="21.6" thickTop="1" x14ac:dyDescent="0.4">
      <c r="A68" s="33" t="s">
        <v>70</v>
      </c>
      <c r="B68" s="34" t="s">
        <v>71</v>
      </c>
      <c r="C68" s="17" t="s">
        <v>37</v>
      </c>
      <c r="D68" s="18">
        <f>D70+D72+D74+D76</f>
        <v>5.0000000000000001E-3</v>
      </c>
    </row>
    <row r="69" spans="1:4" s="2" customFormat="1" ht="21.6" thickBot="1" x14ac:dyDescent="0.45">
      <c r="A69" s="31"/>
      <c r="B69" s="24" t="s">
        <v>72</v>
      </c>
      <c r="C69" s="25" t="s">
        <v>7</v>
      </c>
      <c r="D69" s="32">
        <f>D71+D73+D75+D77</f>
        <v>7.2102500000000003</v>
      </c>
    </row>
    <row r="70" spans="1:4" s="2" customFormat="1" ht="21" x14ac:dyDescent="0.4">
      <c r="A70" s="27" t="s">
        <v>73</v>
      </c>
      <c r="B70" s="28" t="s">
        <v>74</v>
      </c>
      <c r="C70" s="29" t="s">
        <v>75</v>
      </c>
      <c r="D70" s="30">
        <f>0.003</f>
        <v>3.0000000000000001E-3</v>
      </c>
    </row>
    <row r="71" spans="1:4" s="2" customFormat="1" ht="21.6" thickBot="1" x14ac:dyDescent="0.45">
      <c r="A71" s="31"/>
      <c r="B71" s="24"/>
      <c r="C71" s="25" t="s">
        <v>7</v>
      </c>
      <c r="D71" s="32">
        <f>5.48399</f>
        <v>5.4839900000000004</v>
      </c>
    </row>
    <row r="72" spans="1:4" s="2" customFormat="1" ht="21" x14ac:dyDescent="0.4">
      <c r="A72" s="33" t="s">
        <v>76</v>
      </c>
      <c r="B72" s="34" t="s">
        <v>77</v>
      </c>
      <c r="C72" s="17" t="s">
        <v>37</v>
      </c>
      <c r="D72" s="18"/>
    </row>
    <row r="73" spans="1:4" s="2" customFormat="1" ht="21.6" thickBot="1" x14ac:dyDescent="0.45">
      <c r="A73" s="89"/>
      <c r="B73" s="83"/>
      <c r="C73" s="84" t="s">
        <v>7</v>
      </c>
      <c r="D73" s="26"/>
    </row>
    <row r="74" spans="1:4" s="2" customFormat="1" ht="21" x14ac:dyDescent="0.4">
      <c r="A74" s="27" t="s">
        <v>78</v>
      </c>
      <c r="B74" s="28" t="s">
        <v>79</v>
      </c>
      <c r="C74" s="29" t="s">
        <v>37</v>
      </c>
      <c r="D74" s="30">
        <f>0.001+0.001</f>
        <v>2E-3</v>
      </c>
    </row>
    <row r="75" spans="1:4" s="2" customFormat="1" ht="21.6" thickBot="1" x14ac:dyDescent="0.45">
      <c r="A75" s="31"/>
      <c r="B75" s="24"/>
      <c r="C75" s="25" t="s">
        <v>7</v>
      </c>
      <c r="D75" s="32">
        <f>1.30422+0.42204</f>
        <v>1.7262599999999999</v>
      </c>
    </row>
    <row r="76" spans="1:4" s="2" customFormat="1" ht="21" x14ac:dyDescent="0.4">
      <c r="A76" s="33" t="s">
        <v>80</v>
      </c>
      <c r="B76" s="34" t="s">
        <v>81</v>
      </c>
      <c r="C76" s="17" t="s">
        <v>37</v>
      </c>
      <c r="D76" s="18"/>
    </row>
    <row r="77" spans="1:4" s="2" customFormat="1" ht="21.6" thickBot="1" x14ac:dyDescent="0.45">
      <c r="A77" s="89"/>
      <c r="B77" s="83"/>
      <c r="C77" s="84" t="s">
        <v>7</v>
      </c>
      <c r="D77" s="26"/>
    </row>
    <row r="78" spans="1:4" s="43" customFormat="1" ht="21" x14ac:dyDescent="0.4">
      <c r="A78" s="39" t="s">
        <v>82</v>
      </c>
      <c r="B78" s="57" t="s">
        <v>83</v>
      </c>
      <c r="C78" s="41" t="s">
        <v>33</v>
      </c>
      <c r="D78" s="42">
        <f>1+1</f>
        <v>2</v>
      </c>
    </row>
    <row r="79" spans="1:4" s="2" customFormat="1" ht="21.6" thickBot="1" x14ac:dyDescent="0.45">
      <c r="A79" s="31"/>
      <c r="B79" s="24"/>
      <c r="C79" s="25" t="s">
        <v>7</v>
      </c>
      <c r="D79" s="32">
        <f>3.78602+5.27327</f>
        <v>9.0592900000000007</v>
      </c>
    </row>
    <row r="80" spans="1:4" s="43" customFormat="1" ht="21" x14ac:dyDescent="0.4">
      <c r="A80" s="90" t="s">
        <v>84</v>
      </c>
      <c r="B80" s="91" t="s">
        <v>85</v>
      </c>
      <c r="C80" s="92" t="s">
        <v>33</v>
      </c>
      <c r="D80" s="93">
        <f>6+7+5+6+7+6+7+3+2</f>
        <v>49</v>
      </c>
    </row>
    <row r="81" spans="1:5" s="2" customFormat="1" ht="21.6" thickBot="1" x14ac:dyDescent="0.45">
      <c r="A81" s="89"/>
      <c r="B81" s="83" t="s">
        <v>86</v>
      </c>
      <c r="C81" s="84" t="s">
        <v>7</v>
      </c>
      <c r="D81" s="26">
        <f>3.28362+0.91898+3.67501+0.91898+2.47188+0.91898+2.97656+1.1066+3.89123+0.92216+9.07982+0.92216+13.57979+0.92674+2.96644+0.37069+1.45932</f>
        <v>50.388960000000004</v>
      </c>
    </row>
    <row r="82" spans="1:5" s="2" customFormat="1" ht="22.2" thickTop="1" thickBot="1" x14ac:dyDescent="0.45">
      <c r="A82" s="94" t="s">
        <v>87</v>
      </c>
      <c r="B82" s="95" t="s">
        <v>88</v>
      </c>
      <c r="C82" s="96" t="s">
        <v>7</v>
      </c>
      <c r="D82" s="97">
        <f>D84+D86+D88</f>
        <v>36.227060000000002</v>
      </c>
    </row>
    <row r="83" spans="1:5" s="2" customFormat="1" ht="21" x14ac:dyDescent="0.4">
      <c r="A83" s="98">
        <v>25</v>
      </c>
      <c r="B83" s="28" t="s">
        <v>89</v>
      </c>
      <c r="C83" s="29" t="s">
        <v>37</v>
      </c>
      <c r="D83" s="99">
        <f>0.03</f>
        <v>0.03</v>
      </c>
    </row>
    <row r="84" spans="1:5" s="2" customFormat="1" ht="21.6" thickBot="1" x14ac:dyDescent="0.45">
      <c r="A84" s="100"/>
      <c r="B84" s="24" t="s">
        <v>90</v>
      </c>
      <c r="C84" s="25" t="s">
        <v>7</v>
      </c>
      <c r="D84" s="101">
        <f>3.61572</f>
        <v>3.61572</v>
      </c>
    </row>
    <row r="85" spans="1:5" s="43" customFormat="1" ht="21" x14ac:dyDescent="0.4">
      <c r="A85" s="102">
        <v>26</v>
      </c>
      <c r="B85" s="57" t="s">
        <v>91</v>
      </c>
      <c r="C85" s="41" t="s">
        <v>33</v>
      </c>
      <c r="D85" s="103">
        <f>2+2+2+3+1+1</f>
        <v>11</v>
      </c>
      <c r="E85" s="104"/>
    </row>
    <row r="86" spans="1:5" s="2" customFormat="1" ht="21.6" thickBot="1" x14ac:dyDescent="0.45">
      <c r="A86" s="100"/>
      <c r="B86" s="24" t="s">
        <v>92</v>
      </c>
      <c r="C86" s="25" t="s">
        <v>7</v>
      </c>
      <c r="D86" s="105">
        <f>0.52346+0.4375+0.75337+0.28429+0.14018+0.70859</f>
        <v>2.8473899999999999</v>
      </c>
      <c r="E86" s="106"/>
    </row>
    <row r="87" spans="1:5" s="43" customFormat="1" ht="21" x14ac:dyDescent="0.4">
      <c r="A87" s="102">
        <v>27</v>
      </c>
      <c r="B87" s="57" t="s">
        <v>93</v>
      </c>
      <c r="C87" s="41" t="s">
        <v>33</v>
      </c>
      <c r="D87" s="107">
        <f>2+2+3+2+4+2+3+7+5+2+2</f>
        <v>34</v>
      </c>
    </row>
    <row r="88" spans="1:5" s="2" customFormat="1" ht="21.6" thickBot="1" x14ac:dyDescent="0.45">
      <c r="A88" s="100"/>
      <c r="B88" s="24"/>
      <c r="C88" s="25" t="s">
        <v>7</v>
      </c>
      <c r="D88" s="101">
        <f>1.46918+6.05564+2.20376+1.47428+2.94858+1.48159+2.22238+5.18556+3.73498+1.494+1.494</f>
        <v>29.763950000000001</v>
      </c>
    </row>
    <row r="89" spans="1:5" s="2" customFormat="1" ht="42.6" thickBot="1" x14ac:dyDescent="0.45">
      <c r="A89" s="108" t="s">
        <v>94</v>
      </c>
      <c r="B89" s="109" t="s">
        <v>95</v>
      </c>
      <c r="C89" s="110" t="s">
        <v>7</v>
      </c>
      <c r="D89" s="111">
        <f>D90+D91+D92</f>
        <v>0</v>
      </c>
    </row>
    <row r="90" spans="1:5" s="2" customFormat="1" ht="22.2" thickTop="1" thickBot="1" x14ac:dyDescent="0.45">
      <c r="A90" s="112">
        <v>28</v>
      </c>
      <c r="B90" s="113" t="s">
        <v>96</v>
      </c>
      <c r="C90" s="114" t="s">
        <v>7</v>
      </c>
      <c r="D90" s="115"/>
    </row>
    <row r="91" spans="1:5" s="2" customFormat="1" ht="21.6" thickBot="1" x14ac:dyDescent="0.45">
      <c r="A91" s="58">
        <v>29</v>
      </c>
      <c r="B91" s="36" t="s">
        <v>97</v>
      </c>
      <c r="C91" s="37" t="s">
        <v>7</v>
      </c>
      <c r="D91" s="38"/>
    </row>
    <row r="92" spans="1:5" s="2" customFormat="1" ht="21.6" thickBot="1" x14ac:dyDescent="0.45">
      <c r="A92" s="116">
        <v>30</v>
      </c>
      <c r="B92" s="117" t="s">
        <v>98</v>
      </c>
      <c r="C92" s="118" t="s">
        <v>7</v>
      </c>
      <c r="D92" s="119"/>
    </row>
    <row r="93" spans="1:5" ht="24" thickTop="1" thickBot="1" x14ac:dyDescent="0.45">
      <c r="A93" s="120"/>
      <c r="B93" s="121" t="s">
        <v>99</v>
      </c>
      <c r="C93" s="122" t="s">
        <v>7</v>
      </c>
      <c r="D93" s="123">
        <f>D89+D82+D67+D8</f>
        <v>221.50934000000001</v>
      </c>
    </row>
    <row r="94" spans="1:5" ht="18.600000000000001" thickTop="1" x14ac:dyDescent="0.35">
      <c r="A94" s="125"/>
      <c r="B94" s="124"/>
      <c r="C94" s="125"/>
      <c r="D94" s="126"/>
    </row>
    <row r="95" spans="1:5" x14ac:dyDescent="0.35">
      <c r="A95" s="125"/>
      <c r="B95" s="124"/>
      <c r="C95" s="125"/>
      <c r="D95" s="126"/>
    </row>
    <row r="96" spans="1:5" x14ac:dyDescent="0.35">
      <c r="A96" s="125"/>
      <c r="B96" s="124"/>
      <c r="C96" s="125"/>
      <c r="D96" s="126"/>
    </row>
    <row r="97" spans="1:4" x14ac:dyDescent="0.35">
      <c r="A97" s="125"/>
      <c r="B97" s="124"/>
      <c r="C97" s="125"/>
      <c r="D97" s="126"/>
    </row>
    <row r="98" spans="1:4" x14ac:dyDescent="0.35">
      <c r="A98" s="125"/>
      <c r="B98" s="124"/>
      <c r="C98" s="125"/>
      <c r="D98" s="126"/>
    </row>
    <row r="99" spans="1:4" x14ac:dyDescent="0.35">
      <c r="A99" s="125"/>
      <c r="B99" s="124"/>
      <c r="C99" s="125"/>
      <c r="D99" s="126"/>
    </row>
    <row r="100" spans="1:4" x14ac:dyDescent="0.35">
      <c r="A100" s="125"/>
      <c r="B100" s="124"/>
      <c r="C100" s="125"/>
      <c r="D100" s="126"/>
    </row>
    <row r="101" spans="1:4" x14ac:dyDescent="0.35">
      <c r="A101" s="125"/>
      <c r="B101" s="124"/>
      <c r="C101" s="125"/>
      <c r="D101" s="126"/>
    </row>
    <row r="102" spans="1:4" x14ac:dyDescent="0.35">
      <c r="A102" s="125"/>
      <c r="B102" s="124"/>
      <c r="C102" s="125"/>
      <c r="D102" s="126"/>
    </row>
    <row r="103" spans="1:4" x14ac:dyDescent="0.35">
      <c r="A103" s="125"/>
      <c r="B103" s="124"/>
      <c r="C103" s="125"/>
      <c r="D103" s="126"/>
    </row>
    <row r="104" spans="1:4" x14ac:dyDescent="0.35">
      <c r="A104" s="125"/>
      <c r="B104" s="124"/>
      <c r="C104" s="125"/>
      <c r="D104" s="126"/>
    </row>
    <row r="105" spans="1:4" x14ac:dyDescent="0.35">
      <c r="A105" s="125"/>
      <c r="B105" s="124"/>
      <c r="C105" s="125"/>
      <c r="D105" s="126"/>
    </row>
    <row r="106" spans="1:4" x14ac:dyDescent="0.35">
      <c r="A106" s="125"/>
      <c r="B106" s="124"/>
      <c r="C106" s="125"/>
      <c r="D106" s="126"/>
    </row>
    <row r="107" spans="1:4" x14ac:dyDescent="0.35">
      <c r="A107" s="125"/>
      <c r="B107" s="124"/>
      <c r="C107" s="125"/>
      <c r="D107" s="126"/>
    </row>
    <row r="108" spans="1:4" x14ac:dyDescent="0.35">
      <c r="A108" s="125"/>
      <c r="B108" s="124"/>
      <c r="C108" s="125"/>
      <c r="D108" s="126"/>
    </row>
    <row r="109" spans="1:4" x14ac:dyDescent="0.35">
      <c r="A109" s="127"/>
      <c r="B109" s="124"/>
      <c r="C109" s="125"/>
      <c r="D109" s="126"/>
    </row>
    <row r="110" spans="1:4" x14ac:dyDescent="0.35">
      <c r="A110" s="125"/>
      <c r="B110" s="124"/>
      <c r="C110" s="125"/>
      <c r="D110" s="126"/>
    </row>
    <row r="111" spans="1:4" x14ac:dyDescent="0.35">
      <c r="A111" s="125"/>
      <c r="B111" s="124"/>
      <c r="C111" s="125"/>
      <c r="D111" s="126"/>
    </row>
    <row r="112" spans="1:4" x14ac:dyDescent="0.35">
      <c r="A112" s="125"/>
      <c r="B112" s="124"/>
      <c r="C112" s="125"/>
      <c r="D112" s="126"/>
    </row>
    <row r="113" spans="1:4" x14ac:dyDescent="0.35">
      <c r="A113" s="125"/>
      <c r="B113" s="124"/>
      <c r="C113" s="125"/>
      <c r="D113" s="126"/>
    </row>
    <row r="114" spans="1:4" x14ac:dyDescent="0.35">
      <c r="A114" s="125"/>
      <c r="B114" s="124"/>
      <c r="C114" s="125"/>
      <c r="D114" s="126"/>
    </row>
    <row r="115" spans="1:4" x14ac:dyDescent="0.35">
      <c r="A115" s="125"/>
      <c r="B115" s="124"/>
      <c r="C115" s="125"/>
      <c r="D115" s="126"/>
    </row>
    <row r="116" spans="1:4" x14ac:dyDescent="0.35">
      <c r="A116" s="127"/>
      <c r="B116" s="124"/>
      <c r="C116" s="125"/>
      <c r="D116" s="126"/>
    </row>
    <row r="117" spans="1:4" x14ac:dyDescent="0.35">
      <c r="A117" s="128"/>
      <c r="B117" s="124"/>
      <c r="C117" s="125"/>
      <c r="D117" s="126"/>
    </row>
    <row r="118" spans="1:4" x14ac:dyDescent="0.35">
      <c r="A118" s="125"/>
      <c r="B118" s="124"/>
      <c r="C118" s="125"/>
      <c r="D118" s="126"/>
    </row>
    <row r="119" spans="1:4" x14ac:dyDescent="0.35">
      <c r="A119" s="128"/>
      <c r="B119" s="124"/>
      <c r="C119" s="125"/>
      <c r="D119" s="126"/>
    </row>
    <row r="120" spans="1:4" x14ac:dyDescent="0.35">
      <c r="A120" s="125"/>
      <c r="B120" s="124"/>
      <c r="C120" s="125"/>
      <c r="D120" s="126"/>
    </row>
    <row r="121" spans="1:4" x14ac:dyDescent="0.35">
      <c r="A121" s="128"/>
      <c r="B121" s="124"/>
      <c r="C121" s="125"/>
      <c r="D121" s="126"/>
    </row>
    <row r="122" spans="1:4" x14ac:dyDescent="0.35">
      <c r="A122" s="125"/>
      <c r="B122" s="124"/>
      <c r="C122" s="125"/>
      <c r="D122" s="126"/>
    </row>
    <row r="123" spans="1:4" x14ac:dyDescent="0.35">
      <c r="A123" s="127"/>
      <c r="B123" s="124"/>
      <c r="C123" s="125"/>
      <c r="D123" s="126"/>
    </row>
    <row r="124" spans="1:4" x14ac:dyDescent="0.35">
      <c r="A124" s="125"/>
      <c r="B124" s="124"/>
      <c r="C124" s="125"/>
      <c r="D124" s="126"/>
    </row>
    <row r="125" spans="1:4" x14ac:dyDescent="0.35">
      <c r="A125" s="125"/>
      <c r="B125" s="124"/>
      <c r="C125" s="125"/>
      <c r="D125" s="126"/>
    </row>
    <row r="126" spans="1:4" x14ac:dyDescent="0.35">
      <c r="A126" s="127"/>
      <c r="B126" s="124"/>
      <c r="C126" s="125"/>
      <c r="D126" s="126"/>
    </row>
    <row r="127" spans="1:4" x14ac:dyDescent="0.35">
      <c r="A127" s="125"/>
      <c r="B127" s="124"/>
      <c r="C127" s="125"/>
      <c r="D127" s="126"/>
    </row>
    <row r="128" spans="1:4" x14ac:dyDescent="0.35">
      <c r="A128" s="125"/>
      <c r="B128" s="124"/>
      <c r="C128" s="125"/>
      <c r="D128" s="126"/>
    </row>
    <row r="129" spans="1:4" x14ac:dyDescent="0.35">
      <c r="A129" s="127"/>
      <c r="B129" s="124"/>
      <c r="C129" s="125"/>
      <c r="D129" s="126"/>
    </row>
    <row r="130" spans="1:4" x14ac:dyDescent="0.35">
      <c r="A130" s="125"/>
      <c r="B130" s="124"/>
      <c r="C130" s="125"/>
      <c r="D130" s="126"/>
    </row>
    <row r="131" spans="1:4" x14ac:dyDescent="0.35">
      <c r="A131" s="127"/>
      <c r="B131" s="124"/>
      <c r="C131" s="125"/>
      <c r="D131" s="126"/>
    </row>
    <row r="132" spans="1:4" x14ac:dyDescent="0.35">
      <c r="A132" s="125"/>
      <c r="B132" s="124"/>
      <c r="C132" s="125"/>
      <c r="D132" s="126"/>
    </row>
    <row r="133" spans="1:4" x14ac:dyDescent="0.35">
      <c r="A133" s="127"/>
      <c r="B133" s="124"/>
      <c r="C133" s="125"/>
      <c r="D133" s="126"/>
    </row>
    <row r="134" spans="1:4" x14ac:dyDescent="0.35">
      <c r="A134" s="125"/>
      <c r="B134" s="124"/>
      <c r="C134" s="125"/>
      <c r="D134" s="126"/>
    </row>
    <row r="135" spans="1:4" x14ac:dyDescent="0.35">
      <c r="A135" s="127"/>
      <c r="B135" s="124"/>
      <c r="C135" s="125"/>
      <c r="D135" s="126"/>
    </row>
    <row r="136" spans="1:4" x14ac:dyDescent="0.35">
      <c r="A136" s="125"/>
      <c r="B136" s="124"/>
      <c r="C136" s="125"/>
      <c r="D136" s="126"/>
    </row>
    <row r="137" spans="1:4" x14ac:dyDescent="0.35">
      <c r="A137" s="127"/>
      <c r="B137" s="124"/>
      <c r="C137" s="125"/>
      <c r="D137" s="126"/>
    </row>
    <row r="138" spans="1:4" x14ac:dyDescent="0.35">
      <c r="A138" s="125"/>
      <c r="B138" s="124"/>
      <c r="C138" s="125"/>
      <c r="D138" s="126"/>
    </row>
    <row r="139" spans="1:4" x14ac:dyDescent="0.35">
      <c r="A139" s="127"/>
      <c r="B139" s="124"/>
      <c r="C139" s="125"/>
      <c r="D139" s="126"/>
    </row>
    <row r="140" spans="1:4" x14ac:dyDescent="0.35">
      <c r="A140" s="125"/>
      <c r="B140" s="124"/>
      <c r="C140" s="125"/>
      <c r="D140" s="126"/>
    </row>
    <row r="141" spans="1:4" x14ac:dyDescent="0.35">
      <c r="A141" s="127"/>
      <c r="B141" s="124"/>
      <c r="C141" s="125"/>
      <c r="D141" s="126"/>
    </row>
    <row r="142" spans="1:4" x14ac:dyDescent="0.35">
      <c r="A142" s="125"/>
      <c r="B142" s="124"/>
      <c r="C142" s="125"/>
      <c r="D142" s="126"/>
    </row>
    <row r="143" spans="1:4" x14ac:dyDescent="0.35">
      <c r="A143" s="127"/>
      <c r="B143" s="124"/>
      <c r="C143" s="125"/>
      <c r="D143" s="126"/>
    </row>
    <row r="144" spans="1:4" x14ac:dyDescent="0.35">
      <c r="A144" s="125"/>
      <c r="B144" s="124"/>
      <c r="C144" s="125"/>
      <c r="D144" s="126"/>
    </row>
    <row r="145" spans="1:4" x14ac:dyDescent="0.35">
      <c r="A145" s="125"/>
      <c r="B145" s="124"/>
      <c r="C145" s="125"/>
      <c r="D145" s="126"/>
    </row>
    <row r="146" spans="1:4" x14ac:dyDescent="0.35">
      <c r="A146" s="125"/>
      <c r="B146" s="124"/>
      <c r="C146" s="125"/>
      <c r="D146" s="126"/>
    </row>
    <row r="147" spans="1:4" x14ac:dyDescent="0.35">
      <c r="A147" s="125"/>
      <c r="B147" s="124"/>
      <c r="C147" s="125"/>
      <c r="D147" s="126"/>
    </row>
  </sheetData>
  <mergeCells count="5">
    <mergeCell ref="A1:D1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2021-03-26T12:37:28Z</dcterms:created>
  <dcterms:modified xsi:type="dcterms:W3CDTF">2021-03-29T09:23:39Z</dcterms:modified>
</cp:coreProperties>
</file>