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4" i="1"/>
  <c r="D83" i="1"/>
  <c r="D80" i="1"/>
  <c r="D79" i="1"/>
  <c r="D78" i="1"/>
  <c r="D77" i="1"/>
  <c r="D76" i="1"/>
  <c r="D75" i="1"/>
  <c r="D74" i="1"/>
  <c r="D73" i="1"/>
  <c r="D72" i="1"/>
  <c r="D71" i="1"/>
  <c r="D70" i="1"/>
  <c r="D66" i="1" s="1"/>
  <c r="D67" i="1"/>
  <c r="D65" i="1" s="1"/>
  <c r="D54" i="1"/>
  <c r="D53" i="1"/>
  <c r="D48" i="1"/>
  <c r="D47" i="1"/>
  <c r="D46" i="1"/>
  <c r="D45" i="1"/>
  <c r="D42" i="1"/>
  <c r="D41" i="1"/>
  <c r="D40" i="1"/>
  <c r="D39" i="1"/>
  <c r="D32" i="1"/>
  <c r="D30" i="1"/>
  <c r="D29" i="1"/>
  <c r="D28" i="1"/>
  <c r="D9" i="1"/>
  <c r="D8" i="1"/>
  <c r="D6" i="1" l="1"/>
  <c r="D91" i="1" s="1"/>
</calcChain>
</file>

<file path=xl/sharedStrings.xml><?xml version="1.0" encoding="utf-8"?>
<sst xmlns="http://schemas.openxmlformats.org/spreadsheetml/2006/main" count="175" uniqueCount="101">
  <si>
    <t>Отчет по текущему ремонту дома № 9 по ул. Подводника Кузьмина,  за 2020 год</t>
  </si>
  <si>
    <t>Код</t>
  </si>
  <si>
    <t>Наименование работ</t>
  </si>
  <si>
    <t>ед.изм.</t>
  </si>
  <si>
    <t xml:space="preserve">Выполнено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</si>
  <si>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</si>
  <si>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</si>
  <si>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</si>
  <si>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</si>
  <si>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</si>
  <si>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</si>
  <si>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</si>
  <si>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</si>
  <si>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</si>
  <si>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</si>
  <si>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</si>
  <si>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</si>
  <si>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</si>
  <si>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</si>
  <si>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</si>
  <si>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</si>
  <si>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</si>
  <si>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</si>
  <si>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</si>
  <si>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</si>
  <si>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</si>
  <si>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</si>
  <si>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</si>
  <si>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</si>
  <si>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</si>
  <si>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</si>
  <si>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</si>
  <si>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</si>
  <si>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</si>
  <si>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</si>
  <si>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</si>
  <si>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</si>
  <si>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</si>
  <si>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</si>
  <si>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</si>
  <si>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</si>
  <si>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</si>
  <si>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</si>
  <si>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6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</si>
  <si>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</si>
  <si>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</si>
  <si>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</si>
  <si>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</si>
  <si>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</si>
  <si>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</si>
  <si>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</si>
  <si>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</si>
  <si>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</si>
  <si>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</si>
  <si>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</si>
  <si>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(1,2 парадная -стеклопакеты)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</si>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</sst>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8"/>
      <name val="Arial"/>
      <family val="2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charset val="204"/>
    </font>
    <font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165" fontId="3" fillId="3" borderId="6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165" fontId="3" fillId="0" borderId="20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4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5" fontId="7" fillId="2" borderId="20" xfId="0" applyNumberFormat="1" applyFont="1" applyFill="1" applyBorder="1" applyAlignment="1">
      <alignment horizontal="center" wrapText="1"/>
    </xf>
    <xf numFmtId="165" fontId="4" fillId="0" borderId="16" xfId="0" applyNumberFormat="1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5" fontId="8" fillId="0" borderId="18" xfId="0" applyNumberFormat="1" applyFont="1" applyFill="1" applyBorder="1" applyAlignment="1">
      <alignment horizontal="center" wrapText="1"/>
    </xf>
    <xf numFmtId="0" fontId="9" fillId="0" borderId="0" xfId="0" applyFont="1"/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8" fillId="0" borderId="19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5" fontId="8" fillId="0" borderId="20" xfId="0" applyNumberFormat="1" applyFont="1" applyFill="1" applyBorder="1" applyAlignment="1">
      <alignment horizontal="center" wrapText="1"/>
    </xf>
    <xf numFmtId="0" fontId="10" fillId="0" borderId="0" xfId="0" applyFont="1"/>
    <xf numFmtId="0" fontId="4" fillId="0" borderId="17" xfId="0" applyFont="1" applyFill="1" applyBorder="1" applyAlignment="1">
      <alignment horizontal="left" vertical="top" wrapText="1"/>
    </xf>
    <xf numFmtId="0" fontId="11" fillId="0" borderId="0" xfId="0" applyFont="1"/>
    <xf numFmtId="1" fontId="12" fillId="0" borderId="17" xfId="0" applyNumberFormat="1" applyFont="1" applyFill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49" fontId="4" fillId="0" borderId="28" xfId="0" applyNumberFormat="1" applyFont="1" applyBorder="1" applyAlignment="1">
      <alignment horizontal="left" wrapText="1"/>
    </xf>
    <xf numFmtId="1" fontId="4" fillId="0" borderId="21" xfId="0" applyNumberFormat="1" applyFont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165" fontId="3" fillId="0" borderId="31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165" fontId="3" fillId="0" borderId="33" xfId="0" applyNumberFormat="1" applyFont="1" applyFill="1" applyBorder="1" applyAlignment="1">
      <alignment horizontal="center" wrapText="1"/>
    </xf>
    <xf numFmtId="0" fontId="14" fillId="0" borderId="0" xfId="0" applyFont="1"/>
    <xf numFmtId="0" fontId="4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topLeftCell="A82" zoomScale="60" zoomScaleNormal="60" workbookViewId="0">
      <selection activeCell="A92" sqref="A92:XFD107"/>
    </sheetView>
  </sheetViews>
  <sheetFormatPr defaultColWidth="11.42578125" defaultRowHeight="18" x14ac:dyDescent="0.35"/>
  <cols>
    <col min="1" max="1" width="8.5703125" style="1" customWidth="1"/>
    <col min="2" max="2" width="96.5703125" style="114" customWidth="1"/>
    <col min="3" max="3" width="24.42578125" style="1" bestFit="1" customWidth="1"/>
    <col min="4" max="4" width="60.42578125" style="115" customWidth="1"/>
    <col min="5" max="16384" width="11.42578125" style="1"/>
  </cols>
  <sheetData>
    <row r="1" spans="1:4" s="4" customFormat="1" ht="22.8" x14ac:dyDescent="0.4">
      <c r="A1" s="2" t="s">
        <v>0</v>
      </c>
      <c r="B1" s="2"/>
      <c r="C1" s="2"/>
      <c r="D1" s="3"/>
    </row>
    <row r="2" spans="1:4" s="4" customFormat="1" ht="21.6" thickBot="1" x14ac:dyDescent="0.45">
      <c r="A2" s="3"/>
      <c r="B2" s="3"/>
      <c r="C2" s="3"/>
      <c r="D2" s="3"/>
    </row>
    <row r="3" spans="1:4" ht="16.5" customHeight="1" thickBot="1" x14ac:dyDescent="0.3">
      <c r="A3" s="5" t="s">
        <v>1</v>
      </c>
      <c r="B3" s="6" t="s">
        <v>2</v>
      </c>
      <c r="C3" s="7" t="s">
        <v>3</v>
      </c>
      <c r="D3" s="8" t="s">
        <v>4</v>
      </c>
    </row>
    <row r="4" spans="1:4" ht="55.5" customHeight="1" thickTop="1" thickBot="1" x14ac:dyDescent="0.3">
      <c r="A4" s="5"/>
      <c r="B4" s="6"/>
      <c r="C4" s="7"/>
      <c r="D4" s="8"/>
    </row>
    <row r="5" spans="1:4" ht="14.4" customHeight="1" thickTop="1" thickBot="1" x14ac:dyDescent="0.3">
      <c r="A5" s="5"/>
      <c r="B5" s="6"/>
      <c r="C5" s="7"/>
      <c r="D5" s="8"/>
    </row>
    <row r="6" spans="1:4" ht="22.2" thickTop="1" thickBot="1" x14ac:dyDescent="0.45">
      <c r="A6" s="9" t="s">
        <v>5</v>
      </c>
      <c r="B6" s="10" t="s">
        <v>6</v>
      </c>
      <c r="C6" s="11" t="s">
        <v>7</v>
      </c>
      <c r="D6" s="12">
        <f>D13+D34+D36+D38+D42+D46+D16+D27+D29+D32+D40+D44+D48+D50+D52+D54+D56+D58+D60+D62+D64</f>
        <v>453.9996799999999</v>
      </c>
    </row>
    <row r="7" spans="1:4" ht="21.6" thickTop="1" x14ac:dyDescent="0.4">
      <c r="A7" s="13">
        <v>1</v>
      </c>
      <c r="B7" s="14" t="s">
        <v>8</v>
      </c>
      <c r="C7" s="15" t="s">
        <v>9</v>
      </c>
      <c r="D7" s="16"/>
    </row>
    <row r="8" spans="1:4" ht="21" x14ac:dyDescent="0.4">
      <c r="A8" s="17"/>
      <c r="B8" s="18" t="s">
        <v>10</v>
      </c>
      <c r="C8" s="19" t="s">
        <v>11</v>
      </c>
      <c r="D8" s="20">
        <f>D12</f>
        <v>0</v>
      </c>
    </row>
    <row r="9" spans="1:4" ht="21.6" thickBot="1" x14ac:dyDescent="0.45">
      <c r="A9" s="21"/>
      <c r="B9" s="22"/>
      <c r="C9" s="23" t="s">
        <v>7</v>
      </c>
      <c r="D9" s="20">
        <f>D13</f>
        <v>0</v>
      </c>
    </row>
    <row r="10" spans="1:4" ht="21" x14ac:dyDescent="0.4">
      <c r="A10" s="25" t="s">
        <v>12</v>
      </c>
      <c r="B10" s="26" t="s">
        <v>13</v>
      </c>
      <c r="C10" s="27" t="s">
        <v>11</v>
      </c>
      <c r="D10" s="28"/>
    </row>
    <row r="11" spans="1:4" ht="21.6" thickBot="1" x14ac:dyDescent="0.45">
      <c r="A11" s="29"/>
      <c r="B11" s="22"/>
      <c r="C11" s="23" t="s">
        <v>7</v>
      </c>
      <c r="D11" s="30"/>
    </row>
    <row r="12" spans="1:4" ht="21" x14ac:dyDescent="0.4">
      <c r="A12" s="31" t="s">
        <v>14</v>
      </c>
      <c r="B12" s="32" t="s">
        <v>15</v>
      </c>
      <c r="C12" s="15" t="s">
        <v>11</v>
      </c>
      <c r="D12" s="28"/>
    </row>
    <row r="13" spans="1:4" ht="21.6" thickBot="1" x14ac:dyDescent="0.45">
      <c r="A13" s="29"/>
      <c r="B13" s="22"/>
      <c r="C13" s="23" t="s">
        <v>7</v>
      </c>
      <c r="D13" s="30"/>
    </row>
    <row r="14" spans="1:4" ht="21.6" thickBot="1" x14ac:dyDescent="0.45">
      <c r="A14" s="33" t="s">
        <v>16</v>
      </c>
      <c r="B14" s="34" t="s">
        <v>17</v>
      </c>
      <c r="C14" s="35"/>
      <c r="D14" s="36"/>
    </row>
    <row r="15" spans="1:4" s="41" customFormat="1" ht="42" x14ac:dyDescent="0.4">
      <c r="A15" s="37" t="s">
        <v>18</v>
      </c>
      <c r="B15" s="38" t="s">
        <v>19</v>
      </c>
      <c r="C15" s="39" t="s">
        <v>20</v>
      </c>
      <c r="D15" s="40"/>
    </row>
    <row r="16" spans="1:4" ht="21.6" thickBot="1" x14ac:dyDescent="0.45">
      <c r="A16" s="42"/>
      <c r="B16" s="43"/>
      <c r="C16" s="23" t="s">
        <v>7</v>
      </c>
      <c r="D16" s="44"/>
    </row>
    <row r="17" spans="1:5" s="48" customFormat="1" ht="21" x14ac:dyDescent="0.4">
      <c r="A17" s="45" t="s">
        <v>21</v>
      </c>
      <c r="B17" s="46" t="s">
        <v>22</v>
      </c>
      <c r="C17" s="47" t="s">
        <v>23</v>
      </c>
      <c r="D17" s="28"/>
    </row>
    <row r="18" spans="1:5" ht="21.6" thickBot="1" x14ac:dyDescent="0.45">
      <c r="A18" s="42"/>
      <c r="B18" s="22"/>
      <c r="C18" s="23" t="s">
        <v>7</v>
      </c>
      <c r="D18" s="30"/>
    </row>
    <row r="19" spans="1:5" s="53" customFormat="1" ht="42" x14ac:dyDescent="0.4">
      <c r="A19" s="49" t="s">
        <v>24</v>
      </c>
      <c r="B19" s="50" t="s">
        <v>25</v>
      </c>
      <c r="C19" s="51" t="s">
        <v>26</v>
      </c>
      <c r="D19" s="52"/>
    </row>
    <row r="20" spans="1:5" ht="21.6" thickBot="1" x14ac:dyDescent="0.45">
      <c r="A20" s="42"/>
      <c r="B20" s="22" t="s">
        <v>27</v>
      </c>
      <c r="C20" s="23" t="s">
        <v>7</v>
      </c>
      <c r="D20" s="30"/>
    </row>
    <row r="21" spans="1:5" ht="42" x14ac:dyDescent="0.4">
      <c r="A21" s="54" t="s">
        <v>28</v>
      </c>
      <c r="B21" s="26" t="s">
        <v>29</v>
      </c>
      <c r="C21" s="27" t="s">
        <v>26</v>
      </c>
      <c r="D21" s="28"/>
    </row>
    <row r="22" spans="1:5" ht="21.6" thickBot="1" x14ac:dyDescent="0.45">
      <c r="A22" s="42"/>
      <c r="B22" s="22" t="s">
        <v>30</v>
      </c>
      <c r="C22" s="23" t="s">
        <v>7</v>
      </c>
      <c r="D22" s="30"/>
    </row>
    <row r="23" spans="1:5" s="41" customFormat="1" ht="21" x14ac:dyDescent="0.4">
      <c r="A23" s="37" t="s">
        <v>31</v>
      </c>
      <c r="B23" s="55" t="s">
        <v>32</v>
      </c>
      <c r="C23" s="39" t="s">
        <v>33</v>
      </c>
      <c r="D23" s="40"/>
    </row>
    <row r="24" spans="1:5" ht="21.6" thickBot="1" x14ac:dyDescent="0.45">
      <c r="A24" s="42"/>
      <c r="B24" s="22"/>
      <c r="C24" s="23" t="s">
        <v>7</v>
      </c>
      <c r="D24" s="30"/>
    </row>
    <row r="25" spans="1:5" ht="42.6" thickBot="1" x14ac:dyDescent="0.45">
      <c r="A25" s="56" t="s">
        <v>34</v>
      </c>
      <c r="B25" s="34" t="s">
        <v>35</v>
      </c>
      <c r="C25" s="35" t="s">
        <v>7</v>
      </c>
      <c r="D25" s="36"/>
    </row>
    <row r="26" spans="1:5" ht="21" x14ac:dyDescent="0.4">
      <c r="A26" s="54">
        <v>3</v>
      </c>
      <c r="B26" s="26" t="s">
        <v>36</v>
      </c>
      <c r="C26" s="27" t="s">
        <v>37</v>
      </c>
      <c r="D26" s="28"/>
    </row>
    <row r="27" spans="1:5" ht="21.6" thickBot="1" x14ac:dyDescent="0.45">
      <c r="A27" s="42"/>
      <c r="B27" s="22" t="s">
        <v>38</v>
      </c>
      <c r="C27" s="23" t="s">
        <v>7</v>
      </c>
      <c r="D27" s="30"/>
    </row>
    <row r="28" spans="1:5" ht="21" x14ac:dyDescent="0.4">
      <c r="A28" s="54">
        <v>4</v>
      </c>
      <c r="B28" s="26" t="s">
        <v>39</v>
      </c>
      <c r="C28" s="27" t="s">
        <v>11</v>
      </c>
      <c r="D28" s="28">
        <f>0.004</f>
        <v>4.0000000000000001E-3</v>
      </c>
    </row>
    <row r="29" spans="1:5" ht="21.6" thickBot="1" x14ac:dyDescent="0.45">
      <c r="A29" s="42"/>
      <c r="B29" s="22"/>
      <c r="C29" s="23" t="s">
        <v>7</v>
      </c>
      <c r="D29" s="30">
        <f>0.53441</f>
        <v>0.53441000000000005</v>
      </c>
    </row>
    <row r="30" spans="1:5" s="61" customFormat="1" ht="20.399999999999999" x14ac:dyDescent="0.35">
      <c r="A30" s="57">
        <v>5</v>
      </c>
      <c r="B30" s="58" t="s">
        <v>40</v>
      </c>
      <c r="C30" s="59" t="s">
        <v>11</v>
      </c>
      <c r="D30" s="60">
        <f>0.225</f>
        <v>0.22500000000000001</v>
      </c>
    </row>
    <row r="31" spans="1:5" s="66" customFormat="1" ht="20.399999999999999" x14ac:dyDescent="0.35">
      <c r="A31" s="62"/>
      <c r="B31" s="63" t="s">
        <v>41</v>
      </c>
      <c r="C31" s="64" t="s">
        <v>42</v>
      </c>
      <c r="D31" s="65"/>
    </row>
    <row r="32" spans="1:5" s="61" customFormat="1" ht="21" thickBot="1" x14ac:dyDescent="0.4">
      <c r="A32" s="67"/>
      <c r="B32" s="68" t="s">
        <v>43</v>
      </c>
      <c r="C32" s="69" t="s">
        <v>7</v>
      </c>
      <c r="D32" s="70">
        <f>178.50695</f>
        <v>178.50694999999999</v>
      </c>
      <c r="E32" s="71"/>
    </row>
    <row r="33" spans="1:5" ht="21" x14ac:dyDescent="0.4">
      <c r="A33" s="54">
        <v>6</v>
      </c>
      <c r="B33" s="72" t="s">
        <v>44</v>
      </c>
      <c r="C33" s="27" t="s">
        <v>11</v>
      </c>
      <c r="D33" s="28"/>
    </row>
    <row r="34" spans="1:5" ht="21.6" thickBot="1" x14ac:dyDescent="0.45">
      <c r="A34" s="42"/>
      <c r="B34" s="22" t="s">
        <v>45</v>
      </c>
      <c r="C34" s="23" t="s">
        <v>7</v>
      </c>
      <c r="D34" s="30"/>
    </row>
    <row r="35" spans="1:5" s="41" customFormat="1" ht="21" x14ac:dyDescent="0.4">
      <c r="A35" s="37">
        <v>8</v>
      </c>
      <c r="B35" s="55" t="s">
        <v>46</v>
      </c>
      <c r="C35" s="39" t="s">
        <v>33</v>
      </c>
      <c r="D35" s="40"/>
    </row>
    <row r="36" spans="1:5" ht="21.6" thickBot="1" x14ac:dyDescent="0.45">
      <c r="A36" s="42"/>
      <c r="B36" s="22" t="s">
        <v>47</v>
      </c>
      <c r="C36" s="23" t="s">
        <v>7</v>
      </c>
      <c r="D36" s="30"/>
    </row>
    <row r="37" spans="1:5" s="41" customFormat="1" ht="21" x14ac:dyDescent="0.4">
      <c r="A37" s="37">
        <v>9</v>
      </c>
      <c r="B37" s="55" t="s">
        <v>48</v>
      </c>
      <c r="C37" s="39" t="s">
        <v>33</v>
      </c>
      <c r="D37" s="40"/>
    </row>
    <row r="38" spans="1:5" ht="21.6" thickBot="1" x14ac:dyDescent="0.45">
      <c r="A38" s="42"/>
      <c r="B38" s="22" t="s">
        <v>49</v>
      </c>
      <c r="C38" s="23" t="s">
        <v>7</v>
      </c>
      <c r="D38" s="30"/>
    </row>
    <row r="39" spans="1:5" ht="21" x14ac:dyDescent="0.4">
      <c r="A39" s="54">
        <v>10</v>
      </c>
      <c r="B39" s="26" t="s">
        <v>50</v>
      </c>
      <c r="C39" s="27" t="s">
        <v>37</v>
      </c>
      <c r="D39" s="28">
        <f>0.00135+0.001+0.08457</f>
        <v>8.6920000000000011E-2</v>
      </c>
    </row>
    <row r="40" spans="1:5" ht="21.6" thickBot="1" x14ac:dyDescent="0.45">
      <c r="A40" s="42"/>
      <c r="B40" s="22"/>
      <c r="C40" s="23" t="s">
        <v>7</v>
      </c>
      <c r="D40" s="30">
        <f>3.00504+0.73393+145.39782</f>
        <v>149.13678999999999</v>
      </c>
      <c r="E40" s="73"/>
    </row>
    <row r="41" spans="1:5" s="41" customFormat="1" ht="21" x14ac:dyDescent="0.4">
      <c r="A41" s="37">
        <v>11</v>
      </c>
      <c r="B41" s="55" t="s">
        <v>51</v>
      </c>
      <c r="C41" s="39" t="s">
        <v>33</v>
      </c>
      <c r="D41" s="40">
        <f>7+2</f>
        <v>9</v>
      </c>
    </row>
    <row r="42" spans="1:5" ht="21.6" thickBot="1" x14ac:dyDescent="0.45">
      <c r="A42" s="42"/>
      <c r="B42" s="22" t="s">
        <v>52</v>
      </c>
      <c r="C42" s="23" t="s">
        <v>7</v>
      </c>
      <c r="D42" s="30">
        <f>7.97684+3.94032</f>
        <v>11.917159999999999</v>
      </c>
    </row>
    <row r="43" spans="1:5" s="41" customFormat="1" ht="21" x14ac:dyDescent="0.4">
      <c r="A43" s="37">
        <v>12</v>
      </c>
      <c r="B43" s="55" t="s">
        <v>53</v>
      </c>
      <c r="C43" s="39" t="s">
        <v>33</v>
      </c>
      <c r="D43" s="40"/>
    </row>
    <row r="44" spans="1:5" ht="21.6" thickBot="1" x14ac:dyDescent="0.45">
      <c r="A44" s="42"/>
      <c r="B44" s="22"/>
      <c r="C44" s="23" t="s">
        <v>7</v>
      </c>
      <c r="D44" s="30"/>
    </row>
    <row r="45" spans="1:5" s="41" customFormat="1" ht="24.6" x14ac:dyDescent="0.4">
      <c r="A45" s="37">
        <v>13</v>
      </c>
      <c r="B45" s="74" t="s">
        <v>54</v>
      </c>
      <c r="C45" s="75" t="s">
        <v>33</v>
      </c>
      <c r="D45" s="40">
        <f>3+8</f>
        <v>11</v>
      </c>
    </row>
    <row r="46" spans="1:5" s="81" customFormat="1" ht="25.2" thickBot="1" x14ac:dyDescent="0.3">
      <c r="A46" s="76"/>
      <c r="B46" s="77" t="s">
        <v>55</v>
      </c>
      <c r="C46" s="78" t="s">
        <v>7</v>
      </c>
      <c r="D46" s="79">
        <f>0.96386+110.57824</f>
        <v>111.54209999999999</v>
      </c>
      <c r="E46" s="80"/>
    </row>
    <row r="47" spans="1:5" ht="21" x14ac:dyDescent="0.4">
      <c r="A47" s="82"/>
      <c r="B47" s="26" t="s">
        <v>56</v>
      </c>
      <c r="C47" s="27" t="s">
        <v>11</v>
      </c>
      <c r="D47" s="28">
        <f>0.002</f>
        <v>2E-3</v>
      </c>
    </row>
    <row r="48" spans="1:5" ht="21.6" thickBot="1" x14ac:dyDescent="0.45">
      <c r="A48" s="42"/>
      <c r="B48" s="22" t="s">
        <v>57</v>
      </c>
      <c r="C48" s="23" t="s">
        <v>58</v>
      </c>
      <c r="D48" s="30">
        <f>1.03801</f>
        <v>1.0380100000000001</v>
      </c>
    </row>
    <row r="49" spans="1:4" ht="21" x14ac:dyDescent="0.4">
      <c r="A49" s="54">
        <v>14</v>
      </c>
      <c r="B49" s="26" t="s">
        <v>59</v>
      </c>
      <c r="C49" s="27" t="s">
        <v>11</v>
      </c>
      <c r="D49" s="28"/>
    </row>
    <row r="50" spans="1:4" ht="21.6" thickBot="1" x14ac:dyDescent="0.45">
      <c r="A50" s="42"/>
      <c r="B50" s="22" t="s">
        <v>60</v>
      </c>
      <c r="C50" s="23" t="s">
        <v>7</v>
      </c>
      <c r="D50" s="30"/>
    </row>
    <row r="51" spans="1:4" s="41" customFormat="1" ht="21" x14ac:dyDescent="0.4">
      <c r="A51" s="37">
        <v>15</v>
      </c>
      <c r="B51" s="55" t="s">
        <v>61</v>
      </c>
      <c r="C51" s="39" t="s">
        <v>33</v>
      </c>
      <c r="D51" s="40"/>
    </row>
    <row r="52" spans="1:4" ht="21.6" thickBot="1" x14ac:dyDescent="0.45">
      <c r="A52" s="42"/>
      <c r="B52" s="22" t="s">
        <v>62</v>
      </c>
      <c r="C52" s="23" t="s">
        <v>7</v>
      </c>
      <c r="D52" s="30"/>
    </row>
    <row r="53" spans="1:4" ht="21" x14ac:dyDescent="0.4">
      <c r="A53" s="54">
        <v>16</v>
      </c>
      <c r="B53" s="26" t="s">
        <v>63</v>
      </c>
      <c r="C53" s="27" t="s">
        <v>33</v>
      </c>
      <c r="D53" s="28">
        <f>1+7+1</f>
        <v>9</v>
      </c>
    </row>
    <row r="54" spans="1:4" ht="21.6" thickBot="1" x14ac:dyDescent="0.45">
      <c r="A54" s="42"/>
      <c r="B54" s="22"/>
      <c r="C54" s="23" t="s">
        <v>7</v>
      </c>
      <c r="D54" s="30">
        <f>0.18401+0.95587+0.18438</f>
        <v>1.32426</v>
      </c>
    </row>
    <row r="55" spans="1:4" s="41" customFormat="1" ht="42" x14ac:dyDescent="0.4">
      <c r="A55" s="37">
        <v>17</v>
      </c>
      <c r="B55" s="55" t="s">
        <v>64</v>
      </c>
      <c r="C55" s="39" t="s">
        <v>33</v>
      </c>
      <c r="D55" s="40"/>
    </row>
    <row r="56" spans="1:4" ht="21.6" thickBot="1" x14ac:dyDescent="0.45">
      <c r="A56" s="42"/>
      <c r="B56" s="22"/>
      <c r="C56" s="23" t="s">
        <v>7</v>
      </c>
      <c r="D56" s="30"/>
    </row>
    <row r="57" spans="1:4" s="41" customFormat="1" ht="21" x14ac:dyDescent="0.4">
      <c r="A57" s="37">
        <v>18</v>
      </c>
      <c r="B57" s="55" t="s">
        <v>65</v>
      </c>
      <c r="C57" s="39" t="s">
        <v>33</v>
      </c>
      <c r="D57" s="40"/>
    </row>
    <row r="58" spans="1:4" ht="21.6" thickBot="1" x14ac:dyDescent="0.45">
      <c r="A58" s="42"/>
      <c r="B58" s="22"/>
      <c r="C58" s="23" t="s">
        <v>7</v>
      </c>
      <c r="D58" s="30"/>
    </row>
    <row r="59" spans="1:4" s="41" customFormat="1" ht="21" x14ac:dyDescent="0.4">
      <c r="A59" s="37">
        <v>19</v>
      </c>
      <c r="B59" s="55" t="s">
        <v>66</v>
      </c>
      <c r="C59" s="39" t="s">
        <v>33</v>
      </c>
      <c r="D59" s="40"/>
    </row>
    <row r="60" spans="1:4" ht="21.6" thickBot="1" x14ac:dyDescent="0.45">
      <c r="A60" s="42"/>
      <c r="B60" s="22"/>
      <c r="C60" s="23" t="s">
        <v>7</v>
      </c>
      <c r="D60" s="30"/>
    </row>
    <row r="61" spans="1:4" ht="42" x14ac:dyDescent="0.4">
      <c r="A61" s="54">
        <v>20</v>
      </c>
      <c r="B61" s="26" t="s">
        <v>67</v>
      </c>
      <c r="C61" s="27" t="s">
        <v>37</v>
      </c>
      <c r="D61" s="28"/>
    </row>
    <row r="62" spans="1:4" ht="21.6" thickBot="1" x14ac:dyDescent="0.45">
      <c r="A62" s="42"/>
      <c r="B62" s="22"/>
      <c r="C62" s="23" t="s">
        <v>7</v>
      </c>
      <c r="D62" s="30"/>
    </row>
    <row r="63" spans="1:4" ht="42" x14ac:dyDescent="0.4">
      <c r="A63" s="54">
        <v>21</v>
      </c>
      <c r="B63" s="26" t="s">
        <v>68</v>
      </c>
      <c r="C63" s="27" t="s">
        <v>11</v>
      </c>
      <c r="D63" s="28"/>
    </row>
    <row r="64" spans="1:4" ht="21.6" thickBot="1" x14ac:dyDescent="0.45">
      <c r="A64" s="83"/>
      <c r="B64" s="84"/>
      <c r="C64" s="85" t="s">
        <v>7</v>
      </c>
      <c r="D64" s="24"/>
    </row>
    <row r="65" spans="1:4" ht="22.2" thickTop="1" thickBot="1" x14ac:dyDescent="0.45">
      <c r="A65" s="9" t="s">
        <v>69</v>
      </c>
      <c r="B65" s="86" t="s">
        <v>70</v>
      </c>
      <c r="C65" s="11" t="s">
        <v>7</v>
      </c>
      <c r="D65" s="12">
        <f>D67+D79+D77</f>
        <v>136.98600999999999</v>
      </c>
    </row>
    <row r="66" spans="1:4" ht="21.6" thickTop="1" x14ac:dyDescent="0.4">
      <c r="A66" s="31" t="s">
        <v>71</v>
      </c>
      <c r="B66" s="32" t="s">
        <v>72</v>
      </c>
      <c r="C66" s="15" t="s">
        <v>37</v>
      </c>
      <c r="D66" s="16">
        <f>D68+D70+D72+D74</f>
        <v>9.64E-2</v>
      </c>
    </row>
    <row r="67" spans="1:4" ht="21.6" thickBot="1" x14ac:dyDescent="0.45">
      <c r="A67" s="29"/>
      <c r="B67" s="22" t="s">
        <v>73</v>
      </c>
      <c r="C67" s="23" t="s">
        <v>7</v>
      </c>
      <c r="D67" s="30">
        <f>D69+D71+D73+D75</f>
        <v>83.906019999999998</v>
      </c>
    </row>
    <row r="68" spans="1:4" ht="21" x14ac:dyDescent="0.4">
      <c r="A68" s="25" t="s">
        <v>74</v>
      </c>
      <c r="B68" s="87" t="s">
        <v>75</v>
      </c>
      <c r="C68" s="27" t="s">
        <v>76</v>
      </c>
      <c r="D68" s="28"/>
    </row>
    <row r="69" spans="1:4" ht="28.2" thickBot="1" x14ac:dyDescent="0.5">
      <c r="A69" s="29"/>
      <c r="B69" s="88"/>
      <c r="C69" s="23" t="s">
        <v>7</v>
      </c>
      <c r="D69" s="30"/>
    </row>
    <row r="70" spans="1:4" ht="21" x14ac:dyDescent="0.4">
      <c r="A70" s="31" t="s">
        <v>77</v>
      </c>
      <c r="B70" s="32" t="s">
        <v>78</v>
      </c>
      <c r="C70" s="15" t="s">
        <v>37</v>
      </c>
      <c r="D70" s="16">
        <f>0.002+0.005+0.001+0.003</f>
        <v>1.0999999999999999E-2</v>
      </c>
    </row>
    <row r="71" spans="1:4" ht="21.6" thickBot="1" x14ac:dyDescent="0.45">
      <c r="A71" s="89"/>
      <c r="B71" s="84"/>
      <c r="C71" s="85" t="s">
        <v>7</v>
      </c>
      <c r="D71" s="24">
        <f>3.8575+3.76864+1.59674+2.4254</f>
        <v>11.64828</v>
      </c>
    </row>
    <row r="72" spans="1:4" ht="21" x14ac:dyDescent="0.4">
      <c r="A72" s="25" t="s">
        <v>79</v>
      </c>
      <c r="B72" s="26" t="s">
        <v>80</v>
      </c>
      <c r="C72" s="27" t="s">
        <v>37</v>
      </c>
      <c r="D72" s="28">
        <f>0.011+0.004+0.017+0.002+0.04+0.001+0.01</f>
        <v>8.5000000000000006E-2</v>
      </c>
    </row>
    <row r="73" spans="1:4" ht="21.6" thickBot="1" x14ac:dyDescent="0.45">
      <c r="A73" s="29"/>
      <c r="B73" s="22"/>
      <c r="C73" s="23" t="s">
        <v>7</v>
      </c>
      <c r="D73" s="30">
        <f>12.84077+4.80329+20.23795+3.72709+13.34435+2.00256+15.04339</f>
        <v>71.999399999999994</v>
      </c>
    </row>
    <row r="74" spans="1:4" ht="21" x14ac:dyDescent="0.4">
      <c r="A74" s="31" t="s">
        <v>81</v>
      </c>
      <c r="B74" s="32" t="s">
        <v>82</v>
      </c>
      <c r="C74" s="15" t="s">
        <v>37</v>
      </c>
      <c r="D74" s="16">
        <f>0.0004</f>
        <v>4.0000000000000002E-4</v>
      </c>
    </row>
    <row r="75" spans="1:4" ht="21.6" thickBot="1" x14ac:dyDescent="0.45">
      <c r="A75" s="89"/>
      <c r="B75" s="84"/>
      <c r="C75" s="85" t="s">
        <v>7</v>
      </c>
      <c r="D75" s="24">
        <f>0.25834</f>
        <v>0.25834000000000001</v>
      </c>
    </row>
    <row r="76" spans="1:4" s="41" customFormat="1" ht="21" x14ac:dyDescent="0.4">
      <c r="A76" s="37" t="s">
        <v>83</v>
      </c>
      <c r="B76" s="55" t="s">
        <v>84</v>
      </c>
      <c r="C76" s="39" t="s">
        <v>33</v>
      </c>
      <c r="D76" s="40">
        <f>1+3</f>
        <v>4</v>
      </c>
    </row>
    <row r="77" spans="1:4" ht="21.6" thickBot="1" x14ac:dyDescent="0.45">
      <c r="A77" s="29"/>
      <c r="B77" s="22"/>
      <c r="C77" s="23" t="s">
        <v>7</v>
      </c>
      <c r="D77" s="30">
        <f>4.68526+15.74723</f>
        <v>20.432490000000001</v>
      </c>
    </row>
    <row r="78" spans="1:4" s="41" customFormat="1" ht="21" x14ac:dyDescent="0.4">
      <c r="A78" s="90" t="s">
        <v>85</v>
      </c>
      <c r="B78" s="91" t="s">
        <v>86</v>
      </c>
      <c r="C78" s="92" t="s">
        <v>33</v>
      </c>
      <c r="D78" s="93">
        <f>6+2+21+1</f>
        <v>30</v>
      </c>
    </row>
    <row r="79" spans="1:4" ht="21.6" thickBot="1" x14ac:dyDescent="0.45">
      <c r="A79" s="89"/>
      <c r="B79" s="84" t="s">
        <v>87</v>
      </c>
      <c r="C79" s="85" t="s">
        <v>7</v>
      </c>
      <c r="D79" s="24">
        <f>5.04282+0.88285+1.62706+6.15444+17.08126+0.71456+1.14451</f>
        <v>32.647500000000001</v>
      </c>
    </row>
    <row r="80" spans="1:4" ht="22.2" thickTop="1" thickBot="1" x14ac:dyDescent="0.45">
      <c r="A80" s="9" t="s">
        <v>88</v>
      </c>
      <c r="B80" s="86" t="s">
        <v>89</v>
      </c>
      <c r="C80" s="11" t="s">
        <v>7</v>
      </c>
      <c r="D80" s="12">
        <f>D84+D86</f>
        <v>35.139389999999999</v>
      </c>
    </row>
    <row r="81" spans="1:4" ht="21.6" thickTop="1" x14ac:dyDescent="0.4">
      <c r="A81" s="94">
        <v>25</v>
      </c>
      <c r="B81" s="32" t="s">
        <v>90</v>
      </c>
      <c r="C81" s="15" t="s">
        <v>37</v>
      </c>
      <c r="D81" s="16"/>
    </row>
    <row r="82" spans="1:4" ht="21.6" thickBot="1" x14ac:dyDescent="0.45">
      <c r="A82" s="42"/>
      <c r="B82" s="22" t="s">
        <v>91</v>
      </c>
      <c r="C82" s="23" t="s">
        <v>7</v>
      </c>
      <c r="D82" s="30"/>
    </row>
    <row r="83" spans="1:4" s="41" customFormat="1" ht="21" x14ac:dyDescent="0.4">
      <c r="A83" s="37">
        <v>26</v>
      </c>
      <c r="B83" s="55" t="s">
        <v>92</v>
      </c>
      <c r="C83" s="39" t="s">
        <v>33</v>
      </c>
      <c r="D83" s="40">
        <f>5+5+2+17+18+8+7</f>
        <v>62</v>
      </c>
    </row>
    <row r="84" spans="1:4" ht="21.6" thickBot="1" x14ac:dyDescent="0.45">
      <c r="A84" s="42"/>
      <c r="B84" s="22" t="s">
        <v>93</v>
      </c>
      <c r="C84" s="23" t="s">
        <v>7</v>
      </c>
      <c r="D84" s="30">
        <f>9.16802+0.49073+0.44706+13.35877+2.99975+4.5362+2.12483+2.01403</f>
        <v>35.139389999999999</v>
      </c>
    </row>
    <row r="85" spans="1:4" s="41" customFormat="1" ht="21" x14ac:dyDescent="0.4">
      <c r="A85" s="37">
        <v>27</v>
      </c>
      <c r="B85" s="55" t="s">
        <v>94</v>
      </c>
      <c r="C85" s="39" t="s">
        <v>33</v>
      </c>
      <c r="D85" s="40"/>
    </row>
    <row r="86" spans="1:4" ht="21.6" thickBot="1" x14ac:dyDescent="0.45">
      <c r="A86" s="83"/>
      <c r="B86" s="84"/>
      <c r="C86" s="85" t="s">
        <v>7</v>
      </c>
      <c r="D86" s="24"/>
    </row>
    <row r="87" spans="1:4" ht="43.2" thickTop="1" thickBot="1" x14ac:dyDescent="0.45">
      <c r="A87" s="9" t="s">
        <v>95</v>
      </c>
      <c r="B87" s="95" t="s">
        <v>96</v>
      </c>
      <c r="C87" s="11" t="s">
        <v>7</v>
      </c>
      <c r="D87" s="12">
        <f>D88+D89+D90</f>
        <v>0</v>
      </c>
    </row>
    <row r="88" spans="1:4" ht="22.2" thickTop="1" thickBot="1" x14ac:dyDescent="0.45">
      <c r="A88" s="96">
        <v>28</v>
      </c>
      <c r="B88" s="97" t="s">
        <v>97</v>
      </c>
      <c r="C88" s="98" t="s">
        <v>7</v>
      </c>
      <c r="D88" s="99"/>
    </row>
    <row r="89" spans="1:4" ht="21.6" thickBot="1" x14ac:dyDescent="0.45">
      <c r="A89" s="56">
        <v>29</v>
      </c>
      <c r="B89" s="34" t="s">
        <v>98</v>
      </c>
      <c r="C89" s="35" t="s">
        <v>7</v>
      </c>
      <c r="D89" s="36"/>
    </row>
    <row r="90" spans="1:4" s="104" customFormat="1" ht="21.6" thickBot="1" x14ac:dyDescent="0.45">
      <c r="A90" s="100">
        <v>30</v>
      </c>
      <c r="B90" s="101" t="s">
        <v>99</v>
      </c>
      <c r="C90" s="102" t="s">
        <v>7</v>
      </c>
      <c r="D90" s="103"/>
    </row>
    <row r="91" spans="1:4" ht="22.2" thickTop="1" thickBot="1" x14ac:dyDescent="0.45">
      <c r="A91" s="105"/>
      <c r="B91" s="106" t="s">
        <v>100</v>
      </c>
      <c r="C91" s="107" t="s">
        <v>7</v>
      </c>
      <c r="D91" s="108">
        <f>D87+D80+D65+D6</f>
        <v>626.12507999999991</v>
      </c>
    </row>
    <row r="92" spans="1:4" ht="18.600000000000001" thickTop="1" x14ac:dyDescent="0.35">
      <c r="A92" s="110"/>
      <c r="B92" s="109"/>
      <c r="C92" s="110"/>
      <c r="D92" s="111"/>
    </row>
    <row r="93" spans="1:4" x14ac:dyDescent="0.35">
      <c r="A93" s="110"/>
      <c r="B93" s="109"/>
      <c r="C93" s="110"/>
      <c r="D93" s="111"/>
    </row>
    <row r="94" spans="1:4" x14ac:dyDescent="0.35">
      <c r="A94" s="110"/>
      <c r="B94" s="109"/>
      <c r="C94" s="110"/>
      <c r="D94" s="111"/>
    </row>
    <row r="95" spans="1:4" x14ac:dyDescent="0.35">
      <c r="A95" s="110"/>
      <c r="B95" s="109"/>
      <c r="C95" s="110"/>
      <c r="D95" s="111"/>
    </row>
    <row r="96" spans="1:4" x14ac:dyDescent="0.35">
      <c r="A96" s="110"/>
      <c r="B96" s="109"/>
      <c r="C96" s="110"/>
      <c r="D96" s="111"/>
    </row>
    <row r="97" spans="1:4" x14ac:dyDescent="0.35">
      <c r="A97" s="110"/>
      <c r="B97" s="109"/>
      <c r="C97" s="110"/>
      <c r="D97" s="111"/>
    </row>
    <row r="98" spans="1:4" x14ac:dyDescent="0.35">
      <c r="A98" s="110"/>
      <c r="B98" s="109"/>
      <c r="C98" s="110"/>
      <c r="D98" s="111"/>
    </row>
    <row r="99" spans="1:4" x14ac:dyDescent="0.35">
      <c r="A99" s="110"/>
      <c r="B99" s="109"/>
      <c r="C99" s="110"/>
      <c r="D99" s="111"/>
    </row>
    <row r="100" spans="1:4" x14ac:dyDescent="0.35">
      <c r="A100" s="110"/>
      <c r="B100" s="109"/>
      <c r="C100" s="110"/>
      <c r="D100" s="111"/>
    </row>
    <row r="101" spans="1:4" x14ac:dyDescent="0.35">
      <c r="A101" s="110"/>
      <c r="B101" s="109"/>
      <c r="C101" s="110"/>
      <c r="D101" s="111"/>
    </row>
    <row r="102" spans="1:4" x14ac:dyDescent="0.35">
      <c r="A102" s="110"/>
      <c r="B102" s="109"/>
      <c r="C102" s="110"/>
      <c r="D102" s="111"/>
    </row>
    <row r="103" spans="1:4" x14ac:dyDescent="0.35">
      <c r="A103" s="110"/>
      <c r="B103" s="109"/>
      <c r="C103" s="110"/>
      <c r="D103" s="111"/>
    </row>
    <row r="104" spans="1:4" x14ac:dyDescent="0.35">
      <c r="A104" s="110"/>
      <c r="B104" s="109"/>
      <c r="C104" s="110"/>
      <c r="D104" s="111"/>
    </row>
    <row r="105" spans="1:4" x14ac:dyDescent="0.35">
      <c r="A105" s="110"/>
      <c r="B105" s="109"/>
      <c r="C105" s="110"/>
      <c r="D105" s="111"/>
    </row>
    <row r="106" spans="1:4" x14ac:dyDescent="0.35">
      <c r="A106" s="112"/>
      <c r="B106" s="109"/>
      <c r="C106" s="110"/>
      <c r="D106" s="111"/>
    </row>
    <row r="107" spans="1:4" x14ac:dyDescent="0.35">
      <c r="A107" s="110"/>
      <c r="B107" s="109"/>
      <c r="C107" s="110"/>
      <c r="D107" s="111"/>
    </row>
    <row r="108" spans="1:4" x14ac:dyDescent="0.35">
      <c r="A108" s="110"/>
      <c r="B108" s="109"/>
      <c r="C108" s="110"/>
      <c r="D108" s="111"/>
    </row>
    <row r="109" spans="1:4" x14ac:dyDescent="0.35">
      <c r="A109" s="110"/>
      <c r="B109" s="109"/>
      <c r="C109" s="110"/>
      <c r="D109" s="111"/>
    </row>
    <row r="110" spans="1:4" x14ac:dyDescent="0.35">
      <c r="A110" s="110"/>
      <c r="B110" s="109"/>
      <c r="C110" s="110"/>
      <c r="D110" s="111"/>
    </row>
    <row r="111" spans="1:4" x14ac:dyDescent="0.35">
      <c r="A111" s="110"/>
      <c r="B111" s="109"/>
      <c r="C111" s="110"/>
      <c r="D111" s="111"/>
    </row>
    <row r="112" spans="1:4" x14ac:dyDescent="0.35">
      <c r="A112" s="110"/>
      <c r="B112" s="109"/>
      <c r="C112" s="110"/>
      <c r="D112" s="111"/>
    </row>
    <row r="113" spans="1:4" x14ac:dyDescent="0.35">
      <c r="A113" s="112"/>
      <c r="B113" s="109"/>
      <c r="C113" s="110"/>
      <c r="D113" s="111"/>
    </row>
    <row r="114" spans="1:4" x14ac:dyDescent="0.35">
      <c r="A114" s="113"/>
      <c r="B114" s="109"/>
      <c r="C114" s="110"/>
      <c r="D114" s="111"/>
    </row>
    <row r="115" spans="1:4" x14ac:dyDescent="0.35">
      <c r="A115" s="110"/>
      <c r="B115" s="109"/>
      <c r="C115" s="110"/>
      <c r="D115" s="111"/>
    </row>
    <row r="116" spans="1:4" x14ac:dyDescent="0.35">
      <c r="A116" s="113"/>
      <c r="B116" s="109"/>
      <c r="C116" s="110"/>
      <c r="D116" s="111"/>
    </row>
    <row r="117" spans="1:4" x14ac:dyDescent="0.35">
      <c r="A117" s="110"/>
      <c r="B117" s="109"/>
      <c r="C117" s="110"/>
      <c r="D117" s="111"/>
    </row>
    <row r="118" spans="1:4" x14ac:dyDescent="0.35">
      <c r="A118" s="113"/>
      <c r="B118" s="109"/>
      <c r="C118" s="110"/>
      <c r="D118" s="111"/>
    </row>
    <row r="119" spans="1:4" x14ac:dyDescent="0.35">
      <c r="A119" s="110"/>
      <c r="B119" s="109"/>
      <c r="C119" s="110"/>
      <c r="D119" s="111"/>
    </row>
    <row r="120" spans="1:4" x14ac:dyDescent="0.35">
      <c r="A120" s="112"/>
      <c r="B120" s="109"/>
      <c r="C120" s="110"/>
      <c r="D120" s="111"/>
    </row>
    <row r="121" spans="1:4" x14ac:dyDescent="0.35">
      <c r="A121" s="110"/>
      <c r="B121" s="109"/>
      <c r="C121" s="110"/>
      <c r="D121" s="111"/>
    </row>
    <row r="122" spans="1:4" x14ac:dyDescent="0.35">
      <c r="A122" s="110"/>
      <c r="B122" s="109"/>
      <c r="C122" s="110"/>
      <c r="D122" s="111"/>
    </row>
    <row r="123" spans="1:4" x14ac:dyDescent="0.35">
      <c r="A123" s="112"/>
      <c r="B123" s="109"/>
      <c r="C123" s="110"/>
      <c r="D123" s="111"/>
    </row>
    <row r="124" spans="1:4" x14ac:dyDescent="0.35">
      <c r="A124" s="110"/>
      <c r="B124" s="109"/>
      <c r="C124" s="110"/>
      <c r="D124" s="111"/>
    </row>
    <row r="125" spans="1:4" x14ac:dyDescent="0.35">
      <c r="A125" s="110"/>
      <c r="B125" s="109"/>
      <c r="C125" s="110"/>
      <c r="D125" s="111"/>
    </row>
    <row r="126" spans="1:4" x14ac:dyDescent="0.35">
      <c r="A126" s="112"/>
      <c r="B126" s="109"/>
      <c r="C126" s="110"/>
      <c r="D126" s="111"/>
    </row>
    <row r="127" spans="1:4" x14ac:dyDescent="0.35">
      <c r="A127" s="110"/>
      <c r="B127" s="109"/>
      <c r="C127" s="110"/>
      <c r="D127" s="111"/>
    </row>
    <row r="128" spans="1:4" x14ac:dyDescent="0.35">
      <c r="A128" s="112"/>
      <c r="B128" s="109"/>
      <c r="C128" s="110"/>
      <c r="D128" s="111"/>
    </row>
    <row r="129" spans="1:4" x14ac:dyDescent="0.35">
      <c r="A129" s="110"/>
      <c r="B129" s="109"/>
      <c r="C129" s="110"/>
      <c r="D129" s="111"/>
    </row>
    <row r="130" spans="1:4" x14ac:dyDescent="0.35">
      <c r="A130" s="112"/>
      <c r="B130" s="109"/>
      <c r="C130" s="110"/>
      <c r="D130" s="111"/>
    </row>
    <row r="131" spans="1:4" x14ac:dyDescent="0.35">
      <c r="A131" s="110"/>
      <c r="B131" s="109"/>
      <c r="C131" s="110"/>
      <c r="D131" s="111"/>
    </row>
    <row r="132" spans="1:4" x14ac:dyDescent="0.35">
      <c r="A132" s="112"/>
      <c r="B132" s="109"/>
      <c r="C132" s="110"/>
      <c r="D132" s="111"/>
    </row>
    <row r="133" spans="1:4" x14ac:dyDescent="0.35">
      <c r="A133" s="110"/>
      <c r="B133" s="109"/>
      <c r="C133" s="110"/>
      <c r="D133" s="111"/>
    </row>
    <row r="134" spans="1:4" x14ac:dyDescent="0.35">
      <c r="A134" s="112"/>
      <c r="B134" s="109"/>
      <c r="C134" s="110"/>
      <c r="D134" s="111"/>
    </row>
    <row r="135" spans="1:4" x14ac:dyDescent="0.35">
      <c r="A135" s="110"/>
      <c r="B135" s="109"/>
      <c r="C135" s="110"/>
      <c r="D135" s="111"/>
    </row>
    <row r="136" spans="1:4" x14ac:dyDescent="0.35">
      <c r="A136" s="112"/>
      <c r="B136" s="109"/>
      <c r="C136" s="110"/>
      <c r="D136" s="111"/>
    </row>
    <row r="137" spans="1:4" x14ac:dyDescent="0.35">
      <c r="A137" s="110"/>
      <c r="B137" s="109"/>
      <c r="C137" s="110"/>
      <c r="D137" s="111"/>
    </row>
    <row r="138" spans="1:4" x14ac:dyDescent="0.35">
      <c r="A138" s="112"/>
      <c r="B138" s="109"/>
      <c r="C138" s="110"/>
      <c r="D138" s="111"/>
    </row>
    <row r="139" spans="1:4" x14ac:dyDescent="0.35">
      <c r="A139" s="110"/>
      <c r="B139" s="109"/>
      <c r="C139" s="110"/>
      <c r="D139" s="111"/>
    </row>
    <row r="140" spans="1:4" x14ac:dyDescent="0.35">
      <c r="A140" s="112"/>
      <c r="B140" s="109"/>
      <c r="C140" s="110"/>
      <c r="D140" s="111"/>
    </row>
    <row r="141" spans="1:4" x14ac:dyDescent="0.35">
      <c r="A141" s="110"/>
      <c r="B141" s="109"/>
      <c r="C141" s="110"/>
      <c r="D141" s="111"/>
    </row>
    <row r="142" spans="1:4" x14ac:dyDescent="0.35">
      <c r="A142" s="110"/>
      <c r="B142" s="109"/>
      <c r="C142" s="110"/>
      <c r="D142" s="111"/>
    </row>
    <row r="143" spans="1:4" x14ac:dyDescent="0.35">
      <c r="A143" s="110"/>
      <c r="B143" s="109"/>
      <c r="C143" s="110"/>
      <c r="D143" s="111"/>
    </row>
    <row r="144" spans="1:4" x14ac:dyDescent="0.35">
      <c r="A144" s="110"/>
      <c r="B144" s="109"/>
      <c r="C144" s="110"/>
      <c r="D144" s="111"/>
    </row>
  </sheetData>
  <mergeCells count="4"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2021-03-29T12:58:05Z</dcterms:created>
  <dcterms:modified xsi:type="dcterms:W3CDTF">2021-03-29T12:58:46Z</dcterms:modified>
</cp:coreProperties>
</file>