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ks11\pto\ТЕКУЩИЙ РЕМОНТ\ТЕКУЩИЙ РЕМОНТ 2019\САЙТ 2019\ПЛАН\"/>
    </mc:Choice>
  </mc:AlternateContent>
  <bookViews>
    <workbookView xWindow="888" yWindow="0" windowWidth="22152" windowHeight="9948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1" l="1"/>
  <c r="D97" i="1"/>
  <c r="D96" i="1"/>
  <c r="D84" i="1"/>
  <c r="D69" i="1"/>
  <c r="D53" i="1"/>
  <c r="D54" i="1" s="1"/>
  <c r="D50" i="1"/>
  <c r="D33" i="1"/>
  <c r="D32" i="1"/>
  <c r="D9" i="1"/>
  <c r="D10" i="1" l="1"/>
  <c r="D95" i="1"/>
  <c r="D98" i="1" s="1"/>
</calcChain>
</file>

<file path=xl/sharedStrings.xml><?xml version="1.0" encoding="utf-8"?>
<sst xmlns="http://schemas.openxmlformats.org/spreadsheetml/2006/main" count="186" uniqueCount="112">
  <si>
    <t>Сводная программа (план) текущего ремонта дома № 1 корп.1 по пр.Ветеранов,  на 2019 год</t>
  </si>
  <si>
    <t>Код</t>
  </si>
  <si>
    <t>Наименование работ</t>
  </si>
  <si>
    <t>ед.изм.</t>
  </si>
  <si>
    <t>Всего</t>
  </si>
  <si>
    <t>Площадь</t>
  </si>
  <si>
    <t>кв.м</t>
  </si>
  <si>
    <t>план (начисление)</t>
  </si>
  <si>
    <t>тыс.руб.</t>
  </si>
  <si>
    <t>I.</t>
  </si>
  <si>
    <t>ОБЩЕСТРОИТЕЛЬНЫЕ РАБОТЫ</t>
  </si>
  <si>
    <t>т.руб.</t>
  </si>
  <si>
    <t>Ремонт кровли (А.П.)</t>
  </si>
  <si>
    <t>домов</t>
  </si>
  <si>
    <t>в том числе,</t>
  </si>
  <si>
    <t>т.кв.м</t>
  </si>
  <si>
    <t>1,1</t>
  </si>
  <si>
    <t>жесткой</t>
  </si>
  <si>
    <t>1,2</t>
  </si>
  <si>
    <t>мягкой</t>
  </si>
  <si>
    <t>1,3</t>
  </si>
  <si>
    <t>Усиление элементов деревянной стропильной системы</t>
  </si>
  <si>
    <t>2.</t>
  </si>
  <si>
    <t>Нормализация температурно-влажностного режима чердачных помещений всего,                в том числе:</t>
  </si>
  <si>
    <t>к-во домов</t>
  </si>
  <si>
    <t>2.1.</t>
  </si>
  <si>
    <t>Утепление (засыпка) чердачного перекрытия</t>
  </si>
  <si>
    <t>куб.м</t>
  </si>
  <si>
    <t>2.2.</t>
  </si>
  <si>
    <t xml:space="preserve">Дополнительная теплоизоляция верхней разводки системы </t>
  </si>
  <si>
    <t>п.м</t>
  </si>
  <si>
    <t>отопления (по всей разводке)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</si>
  <si>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</si>
  <si>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</si>
  <si>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</si>
  <si>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</si>
  <si>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</si>
  <si>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шт.</t>
  </si>
  <si>
    <t>2.5.</t>
  </si>
  <si>
    <t>Прочие работы (ремонт вентиляционных и дымоходных каналов и т.д.)</t>
  </si>
  <si>
    <t xml:space="preserve">Герметизация стыков </t>
  </si>
  <si>
    <t>т.п.м</t>
  </si>
  <si>
    <t>стеновых панелей</t>
  </si>
  <si>
    <t>Ремонт и окраска фасадов</t>
  </si>
  <si>
    <t>9 лифтовых шахт</t>
  </si>
  <si>
    <t>Косметический ремонт (А.П.)</t>
  </si>
  <si>
    <t xml:space="preserve"> лестничных клеток</t>
  </si>
  <si>
    <t>л/кл</t>
  </si>
  <si>
    <t>4 пар.</t>
  </si>
  <si>
    <t>Восстановление отделки стен, потолков</t>
  </si>
  <si>
    <t>технических помещений</t>
  </si>
  <si>
    <t>Замена водосточных</t>
  </si>
  <si>
    <t>труб</t>
  </si>
  <si>
    <t>Замена водосточных труб на</t>
  </si>
  <si>
    <t>антивандальные</t>
  </si>
  <si>
    <t xml:space="preserve">Ремонт отмосток </t>
  </si>
  <si>
    <t>Замена  и восстановление</t>
  </si>
  <si>
    <t>дверных заполнений</t>
  </si>
  <si>
    <t>Установка металлических дверей, решеток</t>
  </si>
  <si>
    <t>1 пар.-9 этаж-решетка</t>
  </si>
  <si>
    <t>Ремонт и замена оконных</t>
  </si>
  <si>
    <t>заполнений-2,3,4,5,6 пар</t>
  </si>
  <si>
    <t xml:space="preserve">Ремонт, замена и восстановление отдельных </t>
  </si>
  <si>
    <t>участков полов МОП</t>
  </si>
  <si>
    <t>т.руб</t>
  </si>
  <si>
    <t>Ремонт  козырька над входом</t>
  </si>
  <si>
    <t>в парадную №1</t>
  </si>
  <si>
    <t>Ремонт мусоропроводов (шиберов, стволов, клапанов)</t>
  </si>
  <si>
    <t>всего</t>
  </si>
  <si>
    <t xml:space="preserve">Ремонт печей </t>
  </si>
  <si>
    <t>Устранение местных деформаций, усиление восстановление поврежденных участков фундаментов</t>
  </si>
  <si>
    <t>Ремонт приямков, входов в подвалы</t>
  </si>
  <si>
    <t>Ремонт и замена дефлекторов, оголовков труб</t>
  </si>
  <si>
    <t>Замена и восстановление работоспособности  внутридомовой системы вентиляции</t>
  </si>
  <si>
    <t>Ремонт и восстановление разрушенных участков тротуаров,проездов, дорожек</t>
  </si>
  <si>
    <t>II.</t>
  </si>
  <si>
    <t>САНИТАРНО-ТЕХНИЧЕСКИЕ РАБОТЫ</t>
  </si>
  <si>
    <t>22</t>
  </si>
  <si>
    <t>Ремонт трубопроводов, всего,</t>
  </si>
  <si>
    <t>в том числе:</t>
  </si>
  <si>
    <t>22,1</t>
  </si>
  <si>
    <t>ГВС</t>
  </si>
  <si>
    <t>т.п.м.</t>
  </si>
  <si>
    <t>22,2</t>
  </si>
  <si>
    <t>ХВС</t>
  </si>
  <si>
    <t>22,3</t>
  </si>
  <si>
    <t>теплоснабжения</t>
  </si>
  <si>
    <t>22,4</t>
  </si>
  <si>
    <t xml:space="preserve">систем канализации </t>
  </si>
  <si>
    <t>23</t>
  </si>
  <si>
    <t>Замена отопительных приборов</t>
  </si>
  <si>
    <t>24</t>
  </si>
  <si>
    <t xml:space="preserve">Замена и ремонт эапорной арматуры </t>
  </si>
  <si>
    <t>систем Ц/О, ГВС, ХВС</t>
  </si>
  <si>
    <t>III.</t>
  </si>
  <si>
    <t>ЭЛЕКТРОМОНТАЖНЫЕ РАБОТЫ</t>
  </si>
  <si>
    <t xml:space="preserve">Замена и ремонт  </t>
  </si>
  <si>
    <t>эл.проводки</t>
  </si>
  <si>
    <t>Замена и ремонт аппаратов защиты,</t>
  </si>
  <si>
    <t>замена установочной арматуры</t>
  </si>
  <si>
    <t>Ремонт ГРЩ ВУ, ВРУ, ЭЩ и т.д.</t>
  </si>
  <si>
    <t>IV.</t>
  </si>
  <si>
    <t>РАБОТЫ ВЫПОЛНЯЕМЫЕ СПЕЦИАЛИЗИРОВАННЫМИ ОРГАНИЗАЦИЯМИ</t>
  </si>
  <si>
    <t>Антисептирование деревянной стропильной системы</t>
  </si>
  <si>
    <t>Антиперирование деревянной стропильной системы</t>
  </si>
  <si>
    <t>Аварийно-восстановительные работы (не менее 10%)</t>
  </si>
  <si>
    <t>ИТОГО ПО ТЕКУЩЕМУ РЕМОНТУ:</t>
  </si>
  <si>
    <t>план (начисление) 2017</t>
  </si>
  <si>
    <t>АВР</t>
  </si>
  <si>
    <t>остаток, перебор</t>
  </si>
  <si>
    <t>план (начисление) 2016</t>
  </si>
  <si>
    <t>Выполнение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</si>
</sst>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2"/>
      <color theme="1"/>
      <name val="Times New Roman"/>
      <family val="2"/>
      <charset val="204"/>
    </font>
    <font>
      <b/>
      <sz val="20"/>
      <name val="Times New Roman Cyr"/>
      <family val="1"/>
      <charset val="204"/>
    </font>
    <font>
      <sz val="20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8"/>
      <name val="Times New Roman Cyr"/>
      <charset val="204"/>
    </font>
    <font>
      <sz val="18"/>
      <name val="Times New Roman Cyr"/>
      <family val="1"/>
      <charset val="204"/>
    </font>
    <font>
      <sz val="18"/>
      <name val="Times New Roman"/>
      <family val="1"/>
      <charset val="204"/>
    </font>
    <font>
      <b/>
      <sz val="18"/>
      <name val="Times New Roman Cyr"/>
      <family val="1"/>
      <charset val="204"/>
    </font>
    <font>
      <sz val="15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 Cyr"/>
      <charset val="204"/>
    </font>
    <font>
      <sz val="22"/>
      <name val="Times New Roman Cyr"/>
      <family val="1"/>
      <charset val="204"/>
    </font>
    <font>
      <b/>
      <sz val="20"/>
      <name val="Times New Roman Cyr"/>
      <charset val="204"/>
    </font>
    <font>
      <b/>
      <sz val="22"/>
      <name val="Times New Roman Cyr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8"/>
      <name val="Times New Roman Cyr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/>
    <xf numFmtId="9" fontId="4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/>
    <xf numFmtId="49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left" wrapText="1"/>
    </xf>
    <xf numFmtId="0" fontId="12" fillId="2" borderId="7" xfId="0" applyFont="1" applyFill="1" applyBorder="1" applyAlignment="1">
      <alignment wrapText="1"/>
    </xf>
    <xf numFmtId="0" fontId="8" fillId="2" borderId="8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0" fontId="11" fillId="2" borderId="0" xfId="0" applyFont="1" applyFill="1" applyBorder="1"/>
    <xf numFmtId="0" fontId="11" fillId="2" borderId="0" xfId="0" applyFont="1" applyFill="1"/>
    <xf numFmtId="0" fontId="8" fillId="3" borderId="10" xfId="0" applyFont="1" applyFill="1" applyBorder="1" applyAlignment="1">
      <alignment horizontal="left" wrapText="1"/>
    </xf>
    <xf numFmtId="0" fontId="9" fillId="3" borderId="11" xfId="0" applyFont="1" applyFill="1" applyBorder="1" applyAlignment="1">
      <alignment horizontal="left" wrapText="1"/>
    </xf>
    <xf numFmtId="0" fontId="8" fillId="3" borderId="12" xfId="0" applyFont="1" applyFill="1" applyBorder="1" applyAlignment="1">
      <alignment horizontal="center" wrapText="1"/>
    </xf>
    <xf numFmtId="164" fontId="10" fillId="3" borderId="13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 wrapText="1"/>
    </xf>
    <xf numFmtId="164" fontId="10" fillId="0" borderId="17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wrapText="1"/>
    </xf>
    <xf numFmtId="164" fontId="10" fillId="0" borderId="21" xfId="0" applyNumberFormat="1" applyFont="1" applyFill="1" applyBorder="1" applyAlignment="1">
      <alignment horizontal="center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wrapText="1"/>
    </xf>
    <xf numFmtId="164" fontId="10" fillId="0" borderId="25" xfId="0" applyNumberFormat="1" applyFont="1" applyFill="1" applyBorder="1" applyAlignment="1">
      <alignment horizontal="center" wrapText="1"/>
    </xf>
    <xf numFmtId="49" fontId="8" fillId="0" borderId="26" xfId="0" applyNumberFormat="1" applyFont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8" xfId="0" applyFont="1" applyFill="1" applyBorder="1" applyAlignment="1">
      <alignment horizontal="center" wrapText="1"/>
    </xf>
    <xf numFmtId="164" fontId="10" fillId="0" borderId="29" xfId="0" applyNumberFormat="1" applyFont="1" applyFill="1" applyBorder="1" applyAlignment="1">
      <alignment horizontal="center" wrapText="1"/>
    </xf>
    <xf numFmtId="49" fontId="8" fillId="0" borderId="30" xfId="0" applyNumberFormat="1" applyFont="1" applyBorder="1" applyAlignment="1">
      <alignment horizontal="left" wrapText="1"/>
    </xf>
    <xf numFmtId="164" fontId="10" fillId="0" borderId="31" xfId="0" applyNumberFormat="1" applyFont="1" applyFill="1" applyBorder="1" applyAlignment="1">
      <alignment horizontal="center" wrapText="1"/>
    </xf>
    <xf numFmtId="49" fontId="8" fillId="0" borderId="32" xfId="0" applyNumberFormat="1" applyFont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49" fontId="8" fillId="0" borderId="33" xfId="0" applyNumberFormat="1" applyFont="1" applyBorder="1" applyAlignment="1">
      <alignment horizontal="left" wrapText="1"/>
    </xf>
    <xf numFmtId="0" fontId="8" fillId="0" borderId="34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center" wrapText="1"/>
    </xf>
    <xf numFmtId="164" fontId="10" fillId="0" borderId="7" xfId="0" applyNumberFormat="1" applyFont="1" applyFill="1" applyBorder="1" applyAlignment="1">
      <alignment horizontal="center" wrapText="1"/>
    </xf>
    <xf numFmtId="1" fontId="8" fillId="0" borderId="26" xfId="0" applyNumberFormat="1" applyFont="1" applyBorder="1" applyAlignment="1">
      <alignment horizontal="left" wrapText="1"/>
    </xf>
    <xf numFmtId="1" fontId="8" fillId="0" borderId="36" xfId="0" applyNumberFormat="1" applyFont="1" applyFill="1" applyBorder="1" applyAlignment="1">
      <alignment horizontal="left" vertical="top" wrapText="1"/>
    </xf>
    <xf numFmtId="1" fontId="8" fillId="0" borderId="28" xfId="0" applyNumberFormat="1" applyFont="1" applyFill="1" applyBorder="1" applyAlignment="1">
      <alignment horizontal="center" wrapText="1"/>
    </xf>
    <xf numFmtId="1" fontId="13" fillId="2" borderId="29" xfId="0" applyNumberFormat="1" applyFont="1" applyFill="1" applyBorder="1" applyAlignment="1">
      <alignment horizontal="center" wrapText="1"/>
    </xf>
    <xf numFmtId="1" fontId="5" fillId="0" borderId="0" xfId="0" applyNumberFormat="1" applyFont="1" applyBorder="1"/>
    <xf numFmtId="1" fontId="5" fillId="0" borderId="0" xfId="0" applyNumberFormat="1" applyFont="1"/>
    <xf numFmtId="0" fontId="8" fillId="0" borderId="30" xfId="0" applyFont="1" applyBorder="1" applyAlignment="1">
      <alignment horizontal="left" wrapText="1"/>
    </xf>
    <xf numFmtId="1" fontId="8" fillId="0" borderId="37" xfId="0" applyNumberFormat="1" applyFont="1" applyFill="1" applyBorder="1" applyAlignment="1">
      <alignment horizontal="left" vertical="top" wrapText="1"/>
    </xf>
    <xf numFmtId="164" fontId="13" fillId="2" borderId="31" xfId="0" applyNumberFormat="1" applyFont="1" applyFill="1" applyBorder="1" applyAlignment="1">
      <alignment horizontal="center" wrapText="1"/>
    </xf>
    <xf numFmtId="164" fontId="8" fillId="0" borderId="26" xfId="0" applyNumberFormat="1" applyFont="1" applyBorder="1" applyAlignment="1">
      <alignment horizontal="left" wrapText="1"/>
    </xf>
    <xf numFmtId="164" fontId="8" fillId="0" borderId="27" xfId="0" applyNumberFormat="1" applyFont="1" applyFill="1" applyBorder="1" applyAlignment="1">
      <alignment horizontal="left" wrapText="1"/>
    </xf>
    <xf numFmtId="164" fontId="8" fillId="0" borderId="28" xfId="0" applyNumberFormat="1" applyFont="1" applyFill="1" applyBorder="1" applyAlignment="1">
      <alignment horizontal="center" wrapText="1"/>
    </xf>
    <xf numFmtId="164" fontId="5" fillId="0" borderId="0" xfId="0" applyNumberFormat="1" applyFont="1" applyBorder="1"/>
    <xf numFmtId="164" fontId="5" fillId="0" borderId="0" xfId="0" applyNumberFormat="1" applyFont="1"/>
    <xf numFmtId="0" fontId="8" fillId="0" borderId="26" xfId="0" applyNumberFormat="1" applyFont="1" applyBorder="1" applyAlignment="1">
      <alignment horizontal="left" wrapText="1"/>
    </xf>
    <xf numFmtId="0" fontId="8" fillId="0" borderId="27" xfId="0" applyNumberFormat="1" applyFont="1" applyFill="1" applyBorder="1" applyAlignment="1">
      <alignment horizontal="left" wrapText="1"/>
    </xf>
    <xf numFmtId="0" fontId="8" fillId="0" borderId="28" xfId="0" applyNumberFormat="1" applyFont="1" applyFill="1" applyBorder="1" applyAlignment="1">
      <alignment horizontal="center" wrapText="1"/>
    </xf>
    <xf numFmtId="0" fontId="10" fillId="0" borderId="29" xfId="0" applyNumberFormat="1" applyFont="1" applyFill="1" applyBorder="1" applyAlignment="1">
      <alignment horizontal="center" wrapText="1"/>
    </xf>
    <xf numFmtId="0" fontId="5" fillId="0" borderId="0" xfId="0" applyNumberFormat="1" applyFont="1" applyBorder="1"/>
    <xf numFmtId="0" fontId="5" fillId="0" borderId="0" xfId="0" applyNumberFormat="1" applyFont="1"/>
    <xf numFmtId="0" fontId="8" fillId="0" borderId="26" xfId="0" applyFont="1" applyBorder="1" applyAlignment="1">
      <alignment horizontal="left" wrapText="1"/>
    </xf>
    <xf numFmtId="1" fontId="8" fillId="0" borderId="27" xfId="0" applyNumberFormat="1" applyFont="1" applyFill="1" applyBorder="1" applyAlignment="1">
      <alignment horizontal="left" wrapText="1"/>
    </xf>
    <xf numFmtId="1" fontId="10" fillId="0" borderId="29" xfId="0" applyNumberFormat="1" applyFont="1" applyFill="1" applyBorder="1" applyAlignment="1">
      <alignment horizontal="center" wrapText="1"/>
    </xf>
    <xf numFmtId="0" fontId="8" fillId="0" borderId="33" xfId="0" applyFont="1" applyBorder="1" applyAlignment="1">
      <alignment horizontal="left" wrapText="1"/>
    </xf>
    <xf numFmtId="0" fontId="13" fillId="0" borderId="26" xfId="0" applyFont="1" applyBorder="1" applyAlignment="1">
      <alignment horizontal="left" wrapText="1"/>
    </xf>
    <xf numFmtId="0" fontId="13" fillId="0" borderId="27" xfId="0" applyFont="1" applyFill="1" applyBorder="1" applyAlignment="1">
      <alignment horizontal="left" wrapText="1"/>
    </xf>
    <xf numFmtId="0" fontId="13" fillId="0" borderId="28" xfId="0" applyFont="1" applyFill="1" applyBorder="1" applyAlignment="1">
      <alignment horizontal="center" wrapText="1"/>
    </xf>
    <xf numFmtId="164" fontId="7" fillId="0" borderId="29" xfId="0" applyNumberFormat="1" applyFont="1" applyFill="1" applyBorder="1" applyAlignment="1">
      <alignment horizontal="center" wrapText="1"/>
    </xf>
    <xf numFmtId="0" fontId="14" fillId="0" borderId="0" xfId="0" applyFont="1" applyBorder="1"/>
    <xf numFmtId="0" fontId="13" fillId="0" borderId="30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center" vertical="center" wrapText="1"/>
    </xf>
    <xf numFmtId="164" fontId="7" fillId="0" borderId="3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center" wrapText="1"/>
    </xf>
    <xf numFmtId="0" fontId="7" fillId="0" borderId="30" xfId="0" applyFont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center" wrapText="1"/>
    </xf>
    <xf numFmtId="0" fontId="15" fillId="0" borderId="0" xfId="0" applyFont="1" applyBorder="1"/>
    <xf numFmtId="1" fontId="7" fillId="0" borderId="38" xfId="0" applyNumberFormat="1" applyFont="1" applyBorder="1" applyAlignment="1">
      <alignment horizontal="left" wrapText="1"/>
    </xf>
    <xf numFmtId="1" fontId="7" fillId="0" borderId="19" xfId="0" applyNumberFormat="1" applyFont="1" applyFill="1" applyBorder="1" applyAlignment="1">
      <alignment horizontal="left" wrapText="1"/>
    </xf>
    <xf numFmtId="1" fontId="7" fillId="0" borderId="20" xfId="0" applyNumberFormat="1" applyFont="1" applyFill="1" applyBorder="1" applyAlignment="1">
      <alignment horizontal="center" wrapText="1"/>
    </xf>
    <xf numFmtId="1" fontId="7" fillId="2" borderId="21" xfId="0" applyNumberFormat="1" applyFont="1" applyFill="1" applyBorder="1" applyAlignment="1">
      <alignment horizontal="center" wrapText="1"/>
    </xf>
    <xf numFmtId="1" fontId="16" fillId="0" borderId="0" xfId="0" applyNumberFormat="1" applyFont="1" applyBorder="1"/>
    <xf numFmtId="164" fontId="7" fillId="2" borderId="31" xfId="0" applyNumberFormat="1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left" vertical="top" wrapText="1"/>
    </xf>
    <xf numFmtId="0" fontId="16" fillId="0" borderId="0" xfId="0" applyFont="1" applyBorder="1"/>
    <xf numFmtId="1" fontId="7" fillId="0" borderId="26" xfId="0" applyNumberFormat="1" applyFont="1" applyBorder="1" applyAlignment="1">
      <alignment horizontal="left" wrapText="1"/>
    </xf>
    <xf numFmtId="1" fontId="7" fillId="0" borderId="27" xfId="0" applyNumberFormat="1" applyFont="1" applyFill="1" applyBorder="1" applyAlignment="1">
      <alignment horizontal="left" wrapText="1"/>
    </xf>
    <xf numFmtId="1" fontId="7" fillId="0" borderId="28" xfId="0" applyNumberFormat="1" applyFont="1" applyFill="1" applyBorder="1" applyAlignment="1">
      <alignment horizontal="center" wrapText="1"/>
    </xf>
    <xf numFmtId="1" fontId="7" fillId="0" borderId="29" xfId="0" applyNumberFormat="1" applyFont="1" applyFill="1" applyBorder="1" applyAlignment="1">
      <alignment horizontal="center" wrapText="1"/>
    </xf>
    <xf numFmtId="1" fontId="17" fillId="0" borderId="0" xfId="0" applyNumberFormat="1" applyFont="1" applyBorder="1"/>
    <xf numFmtId="1" fontId="17" fillId="0" borderId="0" xfId="0" applyNumberFormat="1" applyFont="1"/>
    <xf numFmtId="164" fontId="7" fillId="0" borderId="0" xfId="0" applyNumberFormat="1" applyFont="1" applyFill="1" applyBorder="1" applyAlignment="1">
      <alignment horizontal="center" wrapText="1"/>
    </xf>
    <xf numFmtId="0" fontId="17" fillId="0" borderId="0" xfId="0" applyFont="1" applyBorder="1"/>
    <xf numFmtId="0" fontId="17" fillId="0" borderId="0" xfId="0" applyFont="1"/>
    <xf numFmtId="1" fontId="4" fillId="0" borderId="0" xfId="0" applyNumberFormat="1" applyFont="1" applyBorder="1"/>
    <xf numFmtId="164" fontId="15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8" fillId="0" borderId="40" xfId="0" applyFont="1" applyFill="1" applyBorder="1" applyAlignment="1">
      <alignment horizontal="left" wrapText="1"/>
    </xf>
    <xf numFmtId="0" fontId="8" fillId="0" borderId="41" xfId="0" applyFont="1" applyFill="1" applyBorder="1" applyAlignment="1">
      <alignment horizontal="center" wrapText="1"/>
    </xf>
    <xf numFmtId="0" fontId="10" fillId="3" borderId="11" xfId="0" applyFont="1" applyFill="1" applyBorder="1" applyAlignment="1">
      <alignment horizontal="left" wrapText="1"/>
    </xf>
    <xf numFmtId="49" fontId="8" fillId="0" borderId="39" xfId="0" applyNumberFormat="1" applyFont="1" applyBorder="1" applyAlignment="1">
      <alignment horizontal="left" wrapText="1"/>
    </xf>
    <xf numFmtId="1" fontId="8" fillId="0" borderId="32" xfId="0" applyNumberFormat="1" applyFont="1" applyBorder="1" applyAlignment="1">
      <alignment horizontal="left" wrapText="1"/>
    </xf>
    <xf numFmtId="1" fontId="8" fillId="0" borderId="15" xfId="0" applyNumberFormat="1" applyFont="1" applyFill="1" applyBorder="1" applyAlignment="1">
      <alignment horizontal="left" wrapText="1"/>
    </xf>
    <xf numFmtId="1" fontId="8" fillId="0" borderId="16" xfId="0" applyNumberFormat="1" applyFont="1" applyFill="1" applyBorder="1" applyAlignment="1">
      <alignment horizontal="center" wrapText="1"/>
    </xf>
    <xf numFmtId="1" fontId="10" fillId="0" borderId="17" xfId="0" applyNumberFormat="1" applyFont="1" applyFill="1" applyBorder="1" applyAlignment="1">
      <alignment horizontal="center" wrapText="1"/>
    </xf>
    <xf numFmtId="0" fontId="8" fillId="0" borderId="32" xfId="0" applyFont="1" applyBorder="1" applyAlignment="1">
      <alignment horizontal="left" wrapText="1"/>
    </xf>
    <xf numFmtId="0" fontId="8" fillId="3" borderId="11" xfId="0" applyFont="1" applyFill="1" applyBorder="1" applyAlignment="1">
      <alignment horizontal="left" wrapText="1"/>
    </xf>
    <xf numFmtId="0" fontId="8" fillId="0" borderId="42" xfId="0" applyFont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8" fillId="0" borderId="43" xfId="0" applyFont="1" applyFill="1" applyBorder="1" applyAlignment="1">
      <alignment horizontal="center" wrapText="1"/>
    </xf>
    <xf numFmtId="164" fontId="10" fillId="0" borderId="9" xfId="0" applyNumberFormat="1" applyFont="1" applyFill="1" applyBorder="1" applyAlignment="1">
      <alignment horizontal="center" wrapText="1"/>
    </xf>
    <xf numFmtId="0" fontId="8" fillId="0" borderId="44" xfId="0" applyFont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8" fillId="0" borderId="45" xfId="0" applyFont="1" applyFill="1" applyBorder="1" applyAlignment="1">
      <alignment horizontal="center" wrapText="1"/>
    </xf>
    <xf numFmtId="164" fontId="10" fillId="0" borderId="46" xfId="0" applyNumberFormat="1" applyFont="1" applyFill="1" applyBorder="1" applyAlignment="1">
      <alignment horizontal="center" wrapText="1"/>
    </xf>
    <xf numFmtId="0" fontId="18" fillId="0" borderId="0" xfId="0" applyFont="1" applyBorder="1"/>
    <xf numFmtId="0" fontId="18" fillId="0" borderId="0" xfId="0" applyFont="1"/>
    <xf numFmtId="0" fontId="8" fillId="4" borderId="10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horizontal="left" wrapText="1"/>
    </xf>
    <xf numFmtId="0" fontId="13" fillId="4" borderId="12" xfId="0" applyFont="1" applyFill="1" applyBorder="1" applyAlignment="1">
      <alignment horizontal="center" wrapText="1"/>
    </xf>
    <xf numFmtId="164" fontId="10" fillId="4" borderId="47" xfId="0" applyNumberFormat="1" applyFont="1" applyFill="1" applyBorder="1" applyAlignment="1">
      <alignment horizontal="center" wrapText="1"/>
    </xf>
    <xf numFmtId="0" fontId="11" fillId="0" borderId="48" xfId="0" applyFont="1" applyBorder="1" applyAlignment="1">
      <alignment horizontal="left" wrapText="1"/>
    </xf>
    <xf numFmtId="0" fontId="19" fillId="3" borderId="49" xfId="0" applyFont="1" applyFill="1" applyBorder="1" applyAlignment="1">
      <alignment wrapText="1"/>
    </xf>
    <xf numFmtId="0" fontId="11" fillId="3" borderId="49" xfId="0" applyFont="1" applyFill="1" applyBorder="1" applyAlignment="1">
      <alignment horizontal="left" wrapText="1"/>
    </xf>
    <xf numFmtId="164" fontId="20" fillId="3" borderId="49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11" fillId="0" borderId="0" xfId="0" applyFont="1"/>
    <xf numFmtId="0" fontId="18" fillId="0" borderId="49" xfId="0" applyFont="1" applyBorder="1" applyAlignment="1">
      <alignment horizontal="left" wrapText="1"/>
    </xf>
    <xf numFmtId="0" fontId="21" fillId="4" borderId="49" xfId="0" applyFont="1" applyFill="1" applyBorder="1" applyAlignment="1">
      <alignment horizontal="left" wrapText="1"/>
    </xf>
    <xf numFmtId="0" fontId="18" fillId="4" borderId="49" xfId="0" applyFont="1" applyFill="1" applyBorder="1" applyAlignment="1">
      <alignment horizontal="left" wrapText="1"/>
    </xf>
    <xf numFmtId="164" fontId="20" fillId="4" borderId="49" xfId="0" applyNumberFormat="1" applyFont="1" applyFill="1" applyBorder="1" applyAlignment="1">
      <alignment horizontal="right" wrapText="1"/>
    </xf>
    <xf numFmtId="0" fontId="18" fillId="5" borderId="49" xfId="0" applyFont="1" applyFill="1" applyBorder="1" applyAlignment="1">
      <alignment horizontal="right" wrapText="1"/>
    </xf>
    <xf numFmtId="0" fontId="22" fillId="5" borderId="49" xfId="0" applyFont="1" applyFill="1" applyBorder="1" applyAlignment="1">
      <alignment horizontal="left" wrapText="1"/>
    </xf>
    <xf numFmtId="164" fontId="20" fillId="5" borderId="49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18" fillId="0" borderId="12" xfId="0" applyFont="1" applyFill="1" applyBorder="1" applyAlignment="1">
      <alignment wrapText="1"/>
    </xf>
    <xf numFmtId="0" fontId="18" fillId="0" borderId="50" xfId="0" applyFont="1" applyFill="1" applyBorder="1" applyAlignment="1">
      <alignment wrapText="1"/>
    </xf>
    <xf numFmtId="0" fontId="20" fillId="0" borderId="50" xfId="0" applyFont="1" applyFill="1" applyBorder="1" applyAlignment="1">
      <alignment wrapText="1"/>
    </xf>
    <xf numFmtId="0" fontId="11" fillId="6" borderId="49" xfId="0" applyFont="1" applyFill="1" applyBorder="1" applyAlignment="1">
      <alignment horizontal="left" wrapText="1"/>
    </xf>
    <xf numFmtId="0" fontId="19" fillId="6" borderId="49" xfId="0" applyFont="1" applyFill="1" applyBorder="1" applyAlignment="1">
      <alignment wrapText="1"/>
    </xf>
    <xf numFmtId="164" fontId="20" fillId="6" borderId="49" xfId="0" applyNumberFormat="1" applyFont="1" applyFill="1" applyBorder="1" applyAlignment="1">
      <alignment horizontal="right" wrapText="1"/>
    </xf>
    <xf numFmtId="0" fontId="18" fillId="7" borderId="49" xfId="0" applyFont="1" applyFill="1" applyBorder="1" applyAlignment="1">
      <alignment horizontal="left" wrapText="1"/>
    </xf>
    <xf numFmtId="0" fontId="19" fillId="7" borderId="49" xfId="0" applyFont="1" applyFill="1" applyBorder="1" applyAlignment="1">
      <alignment horizontal="left" wrapText="1"/>
    </xf>
    <xf numFmtId="164" fontId="20" fillId="7" borderId="49" xfId="0" applyNumberFormat="1" applyFont="1" applyFill="1" applyBorder="1" applyAlignment="1">
      <alignment horizontal="right" wrapText="1"/>
    </xf>
    <xf numFmtId="0" fontId="18" fillId="0" borderId="49" xfId="0" applyFont="1" applyBorder="1" applyAlignment="1">
      <alignment horizontal="right" wrapText="1"/>
    </xf>
    <xf numFmtId="0" fontId="22" fillId="0" borderId="49" xfId="0" applyFont="1" applyBorder="1" applyAlignment="1">
      <alignment horizontal="right" wrapText="1"/>
    </xf>
    <xf numFmtId="164" fontId="20" fillId="0" borderId="49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8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16" fontId="23" fillId="0" borderId="0" xfId="0" applyNumberFormat="1" applyFont="1" applyAlignment="1">
      <alignment horizontal="left" wrapText="1"/>
    </xf>
    <xf numFmtId="14" fontId="23" fillId="0" borderId="0" xfId="0" applyNumberFormat="1" applyFont="1" applyAlignment="1">
      <alignment horizontal="left" wrapText="1"/>
    </xf>
    <xf numFmtId="0" fontId="22" fillId="0" borderId="0" xfId="0" applyFont="1" applyAlignment="1">
      <alignment wrapText="1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4"/>
  <sheetViews>
    <sheetView tabSelected="1" topLeftCell="A82" zoomScale="70" zoomScaleNormal="70" workbookViewId="0">
      <selection activeCell="G15" sqref="G15"/>
    </sheetView>
  </sheetViews>
  <sheetFormatPr defaultColWidth="8" defaultRowHeight="18" x14ac:dyDescent="0.35"/>
  <cols>
    <col min="1" max="1" width="6" style="12" customWidth="1"/>
    <col min="2" max="2" width="67.59765625" style="189" customWidth="1"/>
    <col min="3" max="3" width="26.5" style="12" bestFit="1" customWidth="1"/>
    <col min="4" max="4" width="42.296875" style="190" customWidth="1"/>
    <col min="5" max="5" width="35.09765625" style="14" customWidth="1"/>
    <col min="6" max="8" width="8" style="14"/>
    <col min="9" max="9" width="32.09765625" style="14" customWidth="1"/>
    <col min="10" max="16384" width="8" style="12"/>
  </cols>
  <sheetData>
    <row r="1" spans="1:9" s="3" customFormat="1" ht="25.2" x14ac:dyDescent="0.45">
      <c r="A1" s="1" t="s">
        <v>0</v>
      </c>
      <c r="B1" s="1"/>
      <c r="C1" s="1"/>
      <c r="D1" s="1"/>
      <c r="E1" s="2"/>
      <c r="F1" s="2"/>
      <c r="G1" s="2"/>
      <c r="H1" s="2"/>
      <c r="I1" s="2"/>
    </row>
    <row r="2" spans="1:9" s="3" customFormat="1" ht="25.2" x14ac:dyDescent="0.45">
      <c r="A2" s="4"/>
      <c r="B2" s="4"/>
      <c r="C2" s="4"/>
      <c r="D2" s="4"/>
      <c r="E2" s="2"/>
      <c r="F2" s="2"/>
      <c r="G2" s="2"/>
      <c r="H2" s="2"/>
      <c r="I2" s="2"/>
    </row>
    <row r="3" spans="1:9" s="10" customFormat="1" ht="21" x14ac:dyDescent="0.4">
      <c r="A3" s="5"/>
      <c r="B3" s="6"/>
      <c r="C3" s="7"/>
      <c r="D3" s="8"/>
      <c r="E3" s="9"/>
      <c r="F3" s="9"/>
      <c r="G3" s="9"/>
      <c r="H3" s="9"/>
      <c r="I3" s="9"/>
    </row>
    <row r="4" spans="1:9" ht="13.8" thickBot="1" x14ac:dyDescent="0.3">
      <c r="A4" s="11"/>
      <c r="B4" s="12"/>
      <c r="D4" s="13"/>
    </row>
    <row r="5" spans="1:9" ht="16.5" customHeight="1" thickBot="1" x14ac:dyDescent="0.3">
      <c r="A5" s="15" t="s">
        <v>1</v>
      </c>
      <c r="B5" s="16" t="s">
        <v>2</v>
      </c>
      <c r="C5" s="17" t="s">
        <v>3</v>
      </c>
      <c r="D5" s="18" t="s">
        <v>4</v>
      </c>
    </row>
    <row r="6" spans="1:9" ht="55.5" customHeight="1" thickTop="1" thickBot="1" x14ac:dyDescent="0.3">
      <c r="A6" s="15"/>
      <c r="B6" s="16"/>
      <c r="C6" s="17"/>
      <c r="D6" s="19"/>
    </row>
    <row r="7" spans="1:9" ht="14.4" customHeight="1" thickTop="1" thickBot="1" x14ac:dyDescent="0.3">
      <c r="A7" s="15"/>
      <c r="B7" s="16"/>
      <c r="C7" s="17"/>
      <c r="D7" s="19"/>
    </row>
    <row r="8" spans="1:9" s="25" customFormat="1" ht="24" thickTop="1" thickBot="1" x14ac:dyDescent="0.45">
      <c r="A8" s="20"/>
      <c r="B8" s="21" t="s">
        <v>5</v>
      </c>
      <c r="C8" s="22" t="s">
        <v>6</v>
      </c>
      <c r="D8" s="23">
        <v>16415.59</v>
      </c>
      <c r="E8" s="24"/>
      <c r="F8" s="24"/>
      <c r="G8" s="24"/>
      <c r="H8" s="24"/>
      <c r="I8" s="24"/>
    </row>
    <row r="9" spans="1:9" s="31" customFormat="1" ht="23.4" thickBot="1" x14ac:dyDescent="0.45">
      <c r="A9" s="26"/>
      <c r="B9" s="27" t="s">
        <v>7</v>
      </c>
      <c r="C9" s="28" t="s">
        <v>8</v>
      </c>
      <c r="D9" s="29">
        <f>(D8*6.31*12)/1000</f>
        <v>1242.9884747999999</v>
      </c>
      <c r="E9" s="30"/>
      <c r="F9" s="30"/>
      <c r="G9" s="30"/>
      <c r="H9" s="30"/>
      <c r="I9" s="30"/>
    </row>
    <row r="10" spans="1:9" ht="24" thickTop="1" thickBot="1" x14ac:dyDescent="0.45">
      <c r="A10" s="32" t="s">
        <v>9</v>
      </c>
      <c r="B10" s="33" t="s">
        <v>10</v>
      </c>
      <c r="C10" s="34" t="s">
        <v>11</v>
      </c>
      <c r="D10" s="35">
        <f>D13+D20+D31+D33+D36+D38+D40+D42+D44+D46+D48+D50+D52+D54+D56+D58+D60+D62+D64+D66+D68</f>
        <v>1187.5999999999999</v>
      </c>
    </row>
    <row r="11" spans="1:9" ht="23.4" thickTop="1" x14ac:dyDescent="0.4">
      <c r="A11" s="36">
        <v>1</v>
      </c>
      <c r="B11" s="37" t="s">
        <v>12</v>
      </c>
      <c r="C11" s="38" t="s">
        <v>13</v>
      </c>
      <c r="D11" s="39"/>
    </row>
    <row r="12" spans="1:9" ht="22.8" x14ac:dyDescent="0.4">
      <c r="A12" s="40"/>
      <c r="B12" s="41" t="s">
        <v>14</v>
      </c>
      <c r="C12" s="42" t="s">
        <v>15</v>
      </c>
      <c r="D12" s="43"/>
    </row>
    <row r="13" spans="1:9" ht="23.4" thickBot="1" x14ac:dyDescent="0.45">
      <c r="A13" s="44"/>
      <c r="B13" s="45"/>
      <c r="C13" s="46" t="s">
        <v>11</v>
      </c>
      <c r="D13" s="47"/>
    </row>
    <row r="14" spans="1:9" ht="22.8" x14ac:dyDescent="0.4">
      <c r="A14" s="48" t="s">
        <v>16</v>
      </c>
      <c r="B14" s="49" t="s">
        <v>17</v>
      </c>
      <c r="C14" s="50" t="s">
        <v>15</v>
      </c>
      <c r="D14" s="51"/>
    </row>
    <row r="15" spans="1:9" ht="23.4" thickBot="1" x14ac:dyDescent="0.45">
      <c r="A15" s="52"/>
      <c r="B15" s="45"/>
      <c r="C15" s="46" t="s">
        <v>11</v>
      </c>
      <c r="D15" s="53"/>
    </row>
    <row r="16" spans="1:9" ht="22.8" x14ac:dyDescent="0.4">
      <c r="A16" s="54" t="s">
        <v>18</v>
      </c>
      <c r="B16" s="55" t="s">
        <v>19</v>
      </c>
      <c r="C16" s="38" t="s">
        <v>15</v>
      </c>
      <c r="D16" s="51"/>
    </row>
    <row r="17" spans="1:9" ht="23.4" thickBot="1" x14ac:dyDescent="0.45">
      <c r="A17" s="52"/>
      <c r="B17" s="45"/>
      <c r="C17" s="46" t="s">
        <v>11</v>
      </c>
      <c r="D17" s="53"/>
    </row>
    <row r="18" spans="1:9" ht="46.2" thickBot="1" x14ac:dyDescent="0.45">
      <c r="A18" s="56" t="s">
        <v>20</v>
      </c>
      <c r="B18" s="57" t="s">
        <v>21</v>
      </c>
      <c r="C18" s="58"/>
      <c r="D18" s="59"/>
    </row>
    <row r="19" spans="1:9" s="65" customFormat="1" ht="68.400000000000006" x14ac:dyDescent="0.4">
      <c r="A19" s="60" t="s">
        <v>22</v>
      </c>
      <c r="B19" s="61" t="s">
        <v>23</v>
      </c>
      <c r="C19" s="62" t="s">
        <v>24</v>
      </c>
      <c r="D19" s="63"/>
      <c r="E19" s="64"/>
      <c r="F19" s="64"/>
      <c r="G19" s="64"/>
      <c r="H19" s="64"/>
      <c r="I19" s="64"/>
    </row>
    <row r="20" spans="1:9" ht="23.4" thickBot="1" x14ac:dyDescent="0.45">
      <c r="A20" s="66"/>
      <c r="B20" s="67"/>
      <c r="C20" s="46" t="s">
        <v>11</v>
      </c>
      <c r="D20" s="68"/>
    </row>
    <row r="21" spans="1:9" s="73" customFormat="1" ht="22.8" x14ac:dyDescent="0.4">
      <c r="A21" s="69" t="s">
        <v>25</v>
      </c>
      <c r="B21" s="70" t="s">
        <v>26</v>
      </c>
      <c r="C21" s="71" t="s">
        <v>27</v>
      </c>
      <c r="D21" s="51"/>
      <c r="E21" s="72"/>
      <c r="F21" s="72"/>
      <c r="G21" s="72"/>
      <c r="H21" s="72"/>
      <c r="I21" s="72"/>
    </row>
    <row r="22" spans="1:9" ht="23.4" thickBot="1" x14ac:dyDescent="0.45">
      <c r="A22" s="66"/>
      <c r="B22" s="45"/>
      <c r="C22" s="46" t="s">
        <v>11</v>
      </c>
      <c r="D22" s="53"/>
    </row>
    <row r="23" spans="1:9" s="79" customFormat="1" ht="45.6" x14ac:dyDescent="0.4">
      <c r="A23" s="74" t="s">
        <v>28</v>
      </c>
      <c r="B23" s="75" t="s">
        <v>29</v>
      </c>
      <c r="C23" s="76" t="s">
        <v>30</v>
      </c>
      <c r="D23" s="77"/>
      <c r="E23" s="78"/>
      <c r="F23" s="78"/>
      <c r="G23" s="78"/>
      <c r="H23" s="78"/>
      <c r="I23" s="78"/>
    </row>
    <row r="24" spans="1:9" ht="23.4" thickBot="1" x14ac:dyDescent="0.45">
      <c r="A24" s="66"/>
      <c r="B24" s="45" t="s">
        <v>31</v>
      </c>
      <c r="C24" s="46" t="s">
        <v>11</v>
      </c>
      <c r="D24" s="53"/>
    </row>
    <row r="25" spans="1:9" ht="45.6" x14ac:dyDescent="0.4">
      <c r="A25" s="80" t="s">
        <v>32</v>
      </c>
      <c r="B25" s="49" t="s">
        <v>33</v>
      </c>
      <c r="C25" s="50" t="s">
        <v>30</v>
      </c>
      <c r="D25" s="51"/>
    </row>
    <row r="26" spans="1:9" ht="23.4" thickBot="1" x14ac:dyDescent="0.45">
      <c r="A26" s="66"/>
      <c r="B26" s="45" t="s">
        <v>34</v>
      </c>
      <c r="C26" s="46" t="s">
        <v>11</v>
      </c>
      <c r="D26" s="53"/>
    </row>
    <row r="27" spans="1:9" s="65" customFormat="1" ht="22.8" x14ac:dyDescent="0.4">
      <c r="A27" s="60" t="s">
        <v>35</v>
      </c>
      <c r="B27" s="81" t="s">
        <v>36</v>
      </c>
      <c r="C27" s="62" t="s">
        <v>37</v>
      </c>
      <c r="D27" s="82"/>
      <c r="E27" s="64"/>
      <c r="F27" s="64"/>
      <c r="G27" s="64"/>
      <c r="H27" s="64"/>
      <c r="I27" s="64"/>
    </row>
    <row r="28" spans="1:9" ht="23.4" thickBot="1" x14ac:dyDescent="0.45">
      <c r="A28" s="66"/>
      <c r="B28" s="45"/>
      <c r="C28" s="46" t="s">
        <v>11</v>
      </c>
      <c r="D28" s="53"/>
    </row>
    <row r="29" spans="1:9" ht="46.2" thickBot="1" x14ac:dyDescent="0.45">
      <c r="A29" s="83" t="s">
        <v>38</v>
      </c>
      <c r="B29" s="57" t="s">
        <v>39</v>
      </c>
      <c r="C29" s="58" t="s">
        <v>11</v>
      </c>
      <c r="D29" s="59"/>
    </row>
    <row r="30" spans="1:9" ht="28.2" x14ac:dyDescent="0.5">
      <c r="A30" s="84">
        <v>3</v>
      </c>
      <c r="B30" s="85" t="s">
        <v>40</v>
      </c>
      <c r="C30" s="86" t="s">
        <v>41</v>
      </c>
      <c r="D30" s="87"/>
      <c r="E30" s="88"/>
    </row>
    <row r="31" spans="1:9" ht="23.4" thickBot="1" x14ac:dyDescent="0.45">
      <c r="A31" s="89"/>
      <c r="B31" s="90" t="s">
        <v>42</v>
      </c>
      <c r="C31" s="91" t="s">
        <v>11</v>
      </c>
      <c r="D31" s="92"/>
      <c r="E31" s="93"/>
    </row>
    <row r="32" spans="1:9" ht="22.8" x14ac:dyDescent="0.4">
      <c r="A32" s="94">
        <v>4</v>
      </c>
      <c r="B32" s="95" t="s">
        <v>43</v>
      </c>
      <c r="C32" s="96" t="s">
        <v>15</v>
      </c>
      <c r="D32" s="87">
        <f>12*9/1000</f>
        <v>0.108</v>
      </c>
    </row>
    <row r="33" spans="1:9" ht="25.2" thickBot="1" x14ac:dyDescent="0.45">
      <c r="A33" s="97"/>
      <c r="B33" s="98" t="s">
        <v>44</v>
      </c>
      <c r="C33" s="99" t="s">
        <v>11</v>
      </c>
      <c r="D33" s="100">
        <f>500*D32</f>
        <v>54</v>
      </c>
      <c r="E33" s="101"/>
    </row>
    <row r="34" spans="1:9" ht="22.8" x14ac:dyDescent="0.4">
      <c r="A34" s="94">
        <v>5</v>
      </c>
      <c r="B34" s="95" t="s">
        <v>45</v>
      </c>
      <c r="C34" s="96" t="s">
        <v>15</v>
      </c>
      <c r="D34" s="87">
        <v>0.9</v>
      </c>
    </row>
    <row r="35" spans="1:9" s="65" customFormat="1" ht="27.6" x14ac:dyDescent="0.45">
      <c r="A35" s="102"/>
      <c r="B35" s="103" t="s">
        <v>46</v>
      </c>
      <c r="C35" s="104" t="s">
        <v>47</v>
      </c>
      <c r="D35" s="105">
        <v>1</v>
      </c>
      <c r="E35" s="106"/>
      <c r="F35" s="64"/>
      <c r="G35" s="64"/>
      <c r="H35" s="64"/>
      <c r="I35" s="64"/>
    </row>
    <row r="36" spans="1:9" ht="23.4" thickBot="1" x14ac:dyDescent="0.45">
      <c r="A36" s="97"/>
      <c r="B36" s="98" t="s">
        <v>48</v>
      </c>
      <c r="C36" s="99" t="s">
        <v>11</v>
      </c>
      <c r="D36" s="107">
        <v>250</v>
      </c>
    </row>
    <row r="37" spans="1:9" ht="22.8" x14ac:dyDescent="0.4">
      <c r="A37" s="80">
        <v>6</v>
      </c>
      <c r="B37" s="108" t="s">
        <v>49</v>
      </c>
      <c r="C37" s="50" t="s">
        <v>15</v>
      </c>
      <c r="D37" s="51"/>
    </row>
    <row r="38" spans="1:9" ht="23.4" thickBot="1" x14ac:dyDescent="0.45">
      <c r="A38" s="66"/>
      <c r="B38" s="45" t="s">
        <v>50</v>
      </c>
      <c r="C38" s="46" t="s">
        <v>11</v>
      </c>
      <c r="D38" s="53"/>
    </row>
    <row r="39" spans="1:9" s="65" customFormat="1" ht="22.8" x14ac:dyDescent="0.4">
      <c r="A39" s="60">
        <v>8</v>
      </c>
      <c r="B39" s="81" t="s">
        <v>51</v>
      </c>
      <c r="C39" s="62" t="s">
        <v>37</v>
      </c>
      <c r="D39" s="82"/>
      <c r="E39" s="64"/>
      <c r="F39" s="64"/>
      <c r="G39" s="64"/>
      <c r="H39" s="64"/>
      <c r="I39" s="64"/>
    </row>
    <row r="40" spans="1:9" ht="23.4" thickBot="1" x14ac:dyDescent="0.45">
      <c r="A40" s="66"/>
      <c r="B40" s="45" t="s">
        <v>52</v>
      </c>
      <c r="C40" s="46" t="s">
        <v>11</v>
      </c>
      <c r="D40" s="53"/>
    </row>
    <row r="41" spans="1:9" s="65" customFormat="1" ht="22.8" x14ac:dyDescent="0.4">
      <c r="A41" s="60">
        <v>9</v>
      </c>
      <c r="B41" s="81" t="s">
        <v>53</v>
      </c>
      <c r="C41" s="62" t="s">
        <v>37</v>
      </c>
      <c r="D41" s="82"/>
      <c r="E41" s="64"/>
      <c r="F41" s="64"/>
      <c r="G41" s="64"/>
      <c r="H41" s="64"/>
      <c r="I41" s="64"/>
    </row>
    <row r="42" spans="1:9" ht="23.4" thickBot="1" x14ac:dyDescent="0.45">
      <c r="A42" s="66"/>
      <c r="B42" s="45" t="s">
        <v>54</v>
      </c>
      <c r="C42" s="46" t="s">
        <v>11</v>
      </c>
      <c r="D42" s="53"/>
    </row>
    <row r="43" spans="1:9" ht="22.8" x14ac:dyDescent="0.4">
      <c r="A43" s="80">
        <v>10</v>
      </c>
      <c r="B43" s="49" t="s">
        <v>55</v>
      </c>
      <c r="C43" s="50" t="s">
        <v>41</v>
      </c>
      <c r="D43" s="51"/>
    </row>
    <row r="44" spans="1:9" ht="28.2" thickBot="1" x14ac:dyDescent="0.5">
      <c r="A44" s="66"/>
      <c r="B44" s="45"/>
      <c r="C44" s="46" t="s">
        <v>11</v>
      </c>
      <c r="D44" s="53"/>
      <c r="E44" s="109"/>
    </row>
    <row r="45" spans="1:9" s="65" customFormat="1" ht="22.8" x14ac:dyDescent="0.4">
      <c r="A45" s="60">
        <v>11</v>
      </c>
      <c r="B45" s="81" t="s">
        <v>56</v>
      </c>
      <c r="C45" s="62" t="s">
        <v>37</v>
      </c>
      <c r="D45" s="82"/>
      <c r="E45" s="64"/>
      <c r="F45" s="64"/>
      <c r="G45" s="64"/>
      <c r="H45" s="64"/>
      <c r="I45" s="64"/>
    </row>
    <row r="46" spans="1:9" ht="23.4" thickBot="1" x14ac:dyDescent="0.45">
      <c r="A46" s="66"/>
      <c r="B46" s="45" t="s">
        <v>57</v>
      </c>
      <c r="C46" s="46" t="s">
        <v>11</v>
      </c>
      <c r="D46" s="53"/>
    </row>
    <row r="47" spans="1:9" s="115" customFormat="1" ht="22.8" x14ac:dyDescent="0.4">
      <c r="A47" s="110">
        <v>12</v>
      </c>
      <c r="B47" s="111" t="s">
        <v>58</v>
      </c>
      <c r="C47" s="112" t="s">
        <v>37</v>
      </c>
      <c r="D47" s="113">
        <v>1</v>
      </c>
      <c r="E47" s="114"/>
      <c r="F47" s="114"/>
      <c r="G47" s="114"/>
      <c r="H47" s="114"/>
      <c r="I47" s="114"/>
    </row>
    <row r="48" spans="1:9" s="118" customFormat="1" ht="23.4" thickBot="1" x14ac:dyDescent="0.45">
      <c r="A48" s="97"/>
      <c r="B48" s="98" t="s">
        <v>59</v>
      </c>
      <c r="C48" s="99" t="s">
        <v>11</v>
      </c>
      <c r="D48" s="100">
        <v>40</v>
      </c>
      <c r="E48" s="116"/>
      <c r="F48" s="117"/>
      <c r="G48" s="117"/>
      <c r="H48" s="117"/>
      <c r="I48" s="117"/>
    </row>
    <row r="49" spans="1:9" s="65" customFormat="1" ht="22.8" x14ac:dyDescent="0.4">
      <c r="A49" s="60">
        <v>13</v>
      </c>
      <c r="B49" s="111" t="s">
        <v>60</v>
      </c>
      <c r="C49" s="112" t="s">
        <v>37</v>
      </c>
      <c r="D49" s="113">
        <v>40</v>
      </c>
      <c r="E49" s="119"/>
      <c r="F49" s="64"/>
      <c r="G49" s="64"/>
      <c r="H49" s="64"/>
      <c r="I49" s="64"/>
    </row>
    <row r="50" spans="1:9" ht="25.2" thickBot="1" x14ac:dyDescent="0.45">
      <c r="A50" s="66"/>
      <c r="B50" s="98" t="s">
        <v>61</v>
      </c>
      <c r="C50" s="99" t="s">
        <v>11</v>
      </c>
      <c r="D50" s="100">
        <f>21*40</f>
        <v>840</v>
      </c>
      <c r="E50" s="120"/>
      <c r="I50" s="121"/>
    </row>
    <row r="51" spans="1:9" ht="22.8" x14ac:dyDescent="0.4">
      <c r="A51" s="122">
        <v>7</v>
      </c>
      <c r="B51" s="49" t="s">
        <v>62</v>
      </c>
      <c r="C51" s="50" t="s">
        <v>15</v>
      </c>
      <c r="D51" s="51"/>
    </row>
    <row r="52" spans="1:9" ht="23.4" thickBot="1" x14ac:dyDescent="0.45">
      <c r="A52" s="66"/>
      <c r="B52" s="45" t="s">
        <v>63</v>
      </c>
      <c r="C52" s="46" t="s">
        <v>64</v>
      </c>
      <c r="D52" s="53"/>
    </row>
    <row r="53" spans="1:9" ht="22.8" x14ac:dyDescent="0.4">
      <c r="A53" s="94">
        <v>14</v>
      </c>
      <c r="B53" s="95" t="s">
        <v>65</v>
      </c>
      <c r="C53" s="96" t="s">
        <v>15</v>
      </c>
      <c r="D53" s="87">
        <f>6/1000</f>
        <v>6.0000000000000001E-3</v>
      </c>
      <c r="E53" s="116"/>
    </row>
    <row r="54" spans="1:9" ht="23.4" thickBot="1" x14ac:dyDescent="0.45">
      <c r="A54" s="97"/>
      <c r="B54" s="98" t="s">
        <v>66</v>
      </c>
      <c r="C54" s="99" t="s">
        <v>11</v>
      </c>
      <c r="D54" s="100">
        <f>D53*600</f>
        <v>3.6</v>
      </c>
    </row>
    <row r="55" spans="1:9" s="65" customFormat="1" ht="45.6" x14ac:dyDescent="0.4">
      <c r="A55" s="60">
        <v>15</v>
      </c>
      <c r="B55" s="81" t="s">
        <v>67</v>
      </c>
      <c r="C55" s="62" t="s">
        <v>37</v>
      </c>
      <c r="D55" s="82"/>
      <c r="E55" s="64"/>
      <c r="F55" s="64"/>
      <c r="G55" s="64"/>
      <c r="H55" s="64"/>
      <c r="I55" s="64"/>
    </row>
    <row r="56" spans="1:9" ht="23.4" thickBot="1" x14ac:dyDescent="0.45">
      <c r="A56" s="66"/>
      <c r="B56" s="45" t="s">
        <v>68</v>
      </c>
      <c r="C56" s="46" t="s">
        <v>11</v>
      </c>
      <c r="D56" s="53"/>
    </row>
    <row r="57" spans="1:9" ht="22.8" x14ac:dyDescent="0.4">
      <c r="A57" s="80">
        <v>16</v>
      </c>
      <c r="B57" s="49" t="s">
        <v>69</v>
      </c>
      <c r="C57" s="50" t="s">
        <v>15</v>
      </c>
      <c r="D57" s="51"/>
    </row>
    <row r="58" spans="1:9" ht="23.4" thickBot="1" x14ac:dyDescent="0.45">
      <c r="A58" s="66"/>
      <c r="B58" s="45"/>
      <c r="C58" s="46" t="s">
        <v>11</v>
      </c>
      <c r="D58" s="53"/>
    </row>
    <row r="59" spans="1:9" s="65" customFormat="1" ht="68.400000000000006" x14ac:dyDescent="0.4">
      <c r="A59" s="60">
        <v>17</v>
      </c>
      <c r="B59" s="81" t="s">
        <v>70</v>
      </c>
      <c r="C59" s="62" t="s">
        <v>37</v>
      </c>
      <c r="D59" s="82"/>
      <c r="E59" s="64"/>
      <c r="F59" s="64"/>
      <c r="G59" s="64"/>
      <c r="H59" s="64"/>
      <c r="I59" s="64"/>
    </row>
    <row r="60" spans="1:9" ht="23.4" thickBot="1" x14ac:dyDescent="0.45">
      <c r="A60" s="66"/>
      <c r="B60" s="45"/>
      <c r="C60" s="46" t="s">
        <v>11</v>
      </c>
      <c r="D60" s="53"/>
    </row>
    <row r="61" spans="1:9" s="65" customFormat="1" ht="22.8" x14ac:dyDescent="0.4">
      <c r="A61" s="60">
        <v>18</v>
      </c>
      <c r="B61" s="81" t="s">
        <v>71</v>
      </c>
      <c r="C61" s="62" t="s">
        <v>37</v>
      </c>
      <c r="D61" s="82"/>
      <c r="E61" s="64"/>
      <c r="F61" s="64"/>
      <c r="G61" s="64"/>
      <c r="H61" s="64"/>
      <c r="I61" s="64"/>
    </row>
    <row r="62" spans="1:9" ht="23.4" thickBot="1" x14ac:dyDescent="0.45">
      <c r="A62" s="66"/>
      <c r="B62" s="45"/>
      <c r="C62" s="46" t="s">
        <v>11</v>
      </c>
      <c r="D62" s="53"/>
    </row>
    <row r="63" spans="1:9" s="65" customFormat="1" ht="22.8" x14ac:dyDescent="0.4">
      <c r="A63" s="60">
        <v>19</v>
      </c>
      <c r="B63" s="81" t="s">
        <v>72</v>
      </c>
      <c r="C63" s="62" t="s">
        <v>37</v>
      </c>
      <c r="D63" s="82"/>
      <c r="E63" s="64"/>
      <c r="F63" s="64"/>
      <c r="G63" s="64"/>
      <c r="H63" s="64"/>
      <c r="I63" s="64"/>
    </row>
    <row r="64" spans="1:9" ht="23.4" thickBot="1" x14ac:dyDescent="0.45">
      <c r="A64" s="66"/>
      <c r="B64" s="45"/>
      <c r="C64" s="46" t="s">
        <v>11</v>
      </c>
      <c r="D64" s="53"/>
    </row>
    <row r="65" spans="1:9" ht="45.6" x14ac:dyDescent="0.4">
      <c r="A65" s="80">
        <v>20</v>
      </c>
      <c r="B65" s="49" t="s">
        <v>73</v>
      </c>
      <c r="C65" s="50" t="s">
        <v>41</v>
      </c>
      <c r="D65" s="51"/>
    </row>
    <row r="66" spans="1:9" ht="23.4" thickBot="1" x14ac:dyDescent="0.45">
      <c r="A66" s="66"/>
      <c r="B66" s="45"/>
      <c r="C66" s="46" t="s">
        <v>11</v>
      </c>
      <c r="D66" s="53"/>
    </row>
    <row r="67" spans="1:9" ht="45.6" x14ac:dyDescent="0.4">
      <c r="A67" s="80">
        <v>21</v>
      </c>
      <c r="B67" s="49" t="s">
        <v>74</v>
      </c>
      <c r="C67" s="50" t="s">
        <v>15</v>
      </c>
      <c r="D67" s="51"/>
    </row>
    <row r="68" spans="1:9" ht="23.4" thickBot="1" x14ac:dyDescent="0.45">
      <c r="A68" s="123"/>
      <c r="B68" s="124"/>
      <c r="C68" s="125" t="s">
        <v>11</v>
      </c>
      <c r="D68" s="47"/>
    </row>
    <row r="69" spans="1:9" ht="24" thickTop="1" thickBot="1" x14ac:dyDescent="0.45">
      <c r="A69" s="32" t="s">
        <v>75</v>
      </c>
      <c r="B69" s="126" t="s">
        <v>76</v>
      </c>
      <c r="C69" s="34" t="s">
        <v>11</v>
      </c>
      <c r="D69" s="35">
        <f>D71+D81+D83</f>
        <v>0</v>
      </c>
    </row>
    <row r="70" spans="1:9" ht="23.4" thickTop="1" x14ac:dyDescent="0.4">
      <c r="A70" s="54" t="s">
        <v>77</v>
      </c>
      <c r="B70" s="55" t="s">
        <v>78</v>
      </c>
      <c r="C70" s="38" t="s">
        <v>41</v>
      </c>
      <c r="D70" s="39"/>
    </row>
    <row r="71" spans="1:9" ht="23.4" thickBot="1" x14ac:dyDescent="0.45">
      <c r="A71" s="52"/>
      <c r="B71" s="45" t="s">
        <v>79</v>
      </c>
      <c r="C71" s="46" t="s">
        <v>11</v>
      </c>
      <c r="D71" s="53"/>
    </row>
    <row r="72" spans="1:9" ht="45.6" x14ac:dyDescent="0.4">
      <c r="A72" s="48" t="s">
        <v>80</v>
      </c>
      <c r="B72" s="49" t="s">
        <v>81</v>
      </c>
      <c r="C72" s="50" t="s">
        <v>82</v>
      </c>
      <c r="D72" s="51"/>
    </row>
    <row r="73" spans="1:9" ht="23.4" thickBot="1" x14ac:dyDescent="0.45">
      <c r="A73" s="52"/>
      <c r="B73" s="45"/>
      <c r="C73" s="46" t="s">
        <v>11</v>
      </c>
      <c r="D73" s="53"/>
    </row>
    <row r="74" spans="1:9" ht="45.6" x14ac:dyDescent="0.4">
      <c r="A74" s="54" t="s">
        <v>83</v>
      </c>
      <c r="B74" s="55" t="s">
        <v>84</v>
      </c>
      <c r="C74" s="38" t="s">
        <v>41</v>
      </c>
      <c r="D74" s="39"/>
    </row>
    <row r="75" spans="1:9" ht="23.4" thickBot="1" x14ac:dyDescent="0.45">
      <c r="A75" s="127"/>
      <c r="B75" s="124"/>
      <c r="C75" s="125" t="s">
        <v>11</v>
      </c>
      <c r="D75" s="47"/>
    </row>
    <row r="76" spans="1:9" ht="45.6" x14ac:dyDescent="0.4">
      <c r="A76" s="48" t="s">
        <v>85</v>
      </c>
      <c r="B76" s="49" t="s">
        <v>86</v>
      </c>
      <c r="C76" s="50" t="s">
        <v>41</v>
      </c>
      <c r="D76" s="51"/>
    </row>
    <row r="77" spans="1:9" ht="23.4" thickBot="1" x14ac:dyDescent="0.45">
      <c r="A77" s="52"/>
      <c r="B77" s="45"/>
      <c r="C77" s="46" t="s">
        <v>11</v>
      </c>
      <c r="D77" s="53"/>
    </row>
    <row r="78" spans="1:9" ht="45.6" x14ac:dyDescent="0.4">
      <c r="A78" s="54" t="s">
        <v>87</v>
      </c>
      <c r="B78" s="55" t="s">
        <v>88</v>
      </c>
      <c r="C78" s="38" t="s">
        <v>41</v>
      </c>
      <c r="D78" s="39"/>
    </row>
    <row r="79" spans="1:9" ht="23.4" thickBot="1" x14ac:dyDescent="0.45">
      <c r="A79" s="127"/>
      <c r="B79" s="124"/>
      <c r="C79" s="125" t="s">
        <v>11</v>
      </c>
      <c r="D79" s="47"/>
    </row>
    <row r="80" spans="1:9" s="65" customFormat="1" ht="22.8" x14ac:dyDescent="0.4">
      <c r="A80" s="60" t="s">
        <v>89</v>
      </c>
      <c r="B80" s="81" t="s">
        <v>90</v>
      </c>
      <c r="C80" s="62" t="s">
        <v>37</v>
      </c>
      <c r="D80" s="82"/>
      <c r="E80" s="64"/>
      <c r="F80" s="64"/>
      <c r="G80" s="64"/>
      <c r="H80" s="64"/>
      <c r="I80" s="64"/>
    </row>
    <row r="81" spans="1:9" ht="23.4" thickBot="1" x14ac:dyDescent="0.45">
      <c r="A81" s="52"/>
      <c r="B81" s="45"/>
      <c r="C81" s="46" t="s">
        <v>11</v>
      </c>
      <c r="D81" s="53"/>
    </row>
    <row r="82" spans="1:9" s="65" customFormat="1" ht="22.8" x14ac:dyDescent="0.4">
      <c r="A82" s="128" t="s">
        <v>91</v>
      </c>
      <c r="B82" s="129" t="s">
        <v>92</v>
      </c>
      <c r="C82" s="130" t="s">
        <v>37</v>
      </c>
      <c r="D82" s="131"/>
      <c r="E82" s="64"/>
      <c r="F82" s="64"/>
      <c r="G82" s="64"/>
      <c r="H82" s="64"/>
      <c r="I82" s="64"/>
    </row>
    <row r="83" spans="1:9" ht="23.4" thickBot="1" x14ac:dyDescent="0.45">
      <c r="A83" s="127"/>
      <c r="B83" s="124" t="s">
        <v>93</v>
      </c>
      <c r="C83" s="125" t="s">
        <v>11</v>
      </c>
      <c r="D83" s="47"/>
    </row>
    <row r="84" spans="1:9" ht="24" thickTop="1" thickBot="1" x14ac:dyDescent="0.45">
      <c r="A84" s="32" t="s">
        <v>94</v>
      </c>
      <c r="B84" s="126" t="s">
        <v>95</v>
      </c>
      <c r="C84" s="34" t="s">
        <v>11</v>
      </c>
      <c r="D84" s="35">
        <f>D86+D88+D90</f>
        <v>0</v>
      </c>
    </row>
    <row r="85" spans="1:9" ht="23.4" thickTop="1" x14ac:dyDescent="0.4">
      <c r="A85" s="132">
        <v>25</v>
      </c>
      <c r="B85" s="55" t="s">
        <v>96</v>
      </c>
      <c r="C85" s="38" t="s">
        <v>41</v>
      </c>
      <c r="D85" s="39"/>
    </row>
    <row r="86" spans="1:9" ht="23.4" thickBot="1" x14ac:dyDescent="0.45">
      <c r="A86" s="66"/>
      <c r="B86" s="45" t="s">
        <v>97</v>
      </c>
      <c r="C86" s="46" t="s">
        <v>11</v>
      </c>
      <c r="D86" s="53"/>
    </row>
    <row r="87" spans="1:9" s="65" customFormat="1" ht="22.8" x14ac:dyDescent="0.4">
      <c r="A87" s="60">
        <v>26</v>
      </c>
      <c r="B87" s="81" t="s">
        <v>98</v>
      </c>
      <c r="C87" s="62" t="s">
        <v>37</v>
      </c>
      <c r="D87" s="82"/>
      <c r="E87" s="64"/>
      <c r="F87" s="64"/>
      <c r="G87" s="64"/>
      <c r="H87" s="64"/>
      <c r="I87" s="64"/>
    </row>
    <row r="88" spans="1:9" ht="23.4" thickBot="1" x14ac:dyDescent="0.45">
      <c r="A88" s="66"/>
      <c r="B88" s="45" t="s">
        <v>99</v>
      </c>
      <c r="C88" s="46" t="s">
        <v>11</v>
      </c>
      <c r="D88" s="53"/>
    </row>
    <row r="89" spans="1:9" s="65" customFormat="1" ht="22.8" x14ac:dyDescent="0.4">
      <c r="A89" s="60">
        <v>27</v>
      </c>
      <c r="B89" s="81" t="s">
        <v>100</v>
      </c>
      <c r="C89" s="62" t="s">
        <v>37</v>
      </c>
      <c r="D89" s="82"/>
      <c r="E89" s="64"/>
      <c r="F89" s="64"/>
      <c r="G89" s="64"/>
      <c r="H89" s="64"/>
      <c r="I89" s="64"/>
    </row>
    <row r="90" spans="1:9" ht="23.4" thickBot="1" x14ac:dyDescent="0.45">
      <c r="A90" s="123"/>
      <c r="B90" s="124"/>
      <c r="C90" s="125" t="s">
        <v>11</v>
      </c>
      <c r="D90" s="47"/>
    </row>
    <row r="91" spans="1:9" ht="69.599999999999994" thickTop="1" thickBot="1" x14ac:dyDescent="0.45">
      <c r="A91" s="32" t="s">
        <v>101</v>
      </c>
      <c r="B91" s="133" t="s">
        <v>102</v>
      </c>
      <c r="C91" s="34" t="s">
        <v>11</v>
      </c>
      <c r="D91" s="35"/>
    </row>
    <row r="92" spans="1:9" ht="46.8" thickTop="1" thickBot="1" x14ac:dyDescent="0.45">
      <c r="A92" s="134">
        <v>28</v>
      </c>
      <c r="B92" s="135" t="s">
        <v>103</v>
      </c>
      <c r="C92" s="136" t="s">
        <v>11</v>
      </c>
      <c r="D92" s="137"/>
    </row>
    <row r="93" spans="1:9" ht="46.2" thickBot="1" x14ac:dyDescent="0.45">
      <c r="A93" s="83">
        <v>29</v>
      </c>
      <c r="B93" s="57" t="s">
        <v>104</v>
      </c>
      <c r="C93" s="58" t="s">
        <v>11</v>
      </c>
      <c r="D93" s="59"/>
    </row>
    <row r="94" spans="1:9" s="143" customFormat="1" ht="46.2" thickBot="1" x14ac:dyDescent="0.45">
      <c r="A94" s="138">
        <v>30</v>
      </c>
      <c r="B94" s="139" t="s">
        <v>105</v>
      </c>
      <c r="C94" s="140" t="s">
        <v>11</v>
      </c>
      <c r="D94" s="141">
        <v>55.387999999999998</v>
      </c>
      <c r="E94" s="142"/>
      <c r="F94" s="142"/>
      <c r="G94" s="142"/>
      <c r="H94" s="142"/>
      <c r="I94" s="142"/>
    </row>
    <row r="95" spans="1:9" ht="24" thickTop="1" thickBot="1" x14ac:dyDescent="0.45">
      <c r="A95" s="144"/>
      <c r="B95" s="145" t="s">
        <v>106</v>
      </c>
      <c r="C95" s="146" t="s">
        <v>11</v>
      </c>
      <c r="D95" s="147">
        <f>D91+D84+D69+D10+D94</f>
        <v>1242.9879999999998</v>
      </c>
    </row>
    <row r="96" spans="1:9" s="153" customFormat="1" ht="20.399999999999999" hidden="1" thickTop="1" thickBot="1" x14ac:dyDescent="0.4">
      <c r="A96" s="148"/>
      <c r="B96" s="149" t="s">
        <v>107</v>
      </c>
      <c r="C96" s="150"/>
      <c r="D96" s="151" t="e">
        <f>#REF!/1000</f>
        <v>#REF!</v>
      </c>
      <c r="E96" s="152"/>
      <c r="F96" s="152"/>
      <c r="G96" s="152"/>
      <c r="H96" s="152"/>
      <c r="I96" s="152"/>
    </row>
    <row r="97" spans="1:9" ht="19.2" hidden="1" thickTop="1" thickBot="1" x14ac:dyDescent="0.4">
      <c r="A97" s="154"/>
      <c r="B97" s="155" t="s">
        <v>108</v>
      </c>
      <c r="C97" s="156"/>
      <c r="D97" s="157" t="e">
        <f>D96*30%</f>
        <v>#REF!</v>
      </c>
    </row>
    <row r="98" spans="1:9" s="162" customFormat="1" ht="19.2" hidden="1" thickTop="1" thickBot="1" x14ac:dyDescent="0.4">
      <c r="A98" s="158"/>
      <c r="B98" s="159" t="s">
        <v>109</v>
      </c>
      <c r="C98" s="158"/>
      <c r="D98" s="160" t="e">
        <f>D96-D95</f>
        <v>#REF!</v>
      </c>
      <c r="E98" s="161"/>
      <c r="F98" s="161"/>
      <c r="G98" s="161"/>
      <c r="H98" s="161"/>
      <c r="I98" s="161"/>
    </row>
    <row r="99" spans="1:9" s="162" customFormat="1" ht="16.8" hidden="1" thickTop="1" thickBot="1" x14ac:dyDescent="0.35">
      <c r="A99" s="163"/>
      <c r="B99" s="164"/>
      <c r="C99" s="164"/>
      <c r="D99" s="165"/>
      <c r="E99" s="161"/>
      <c r="F99" s="161"/>
      <c r="G99" s="161"/>
      <c r="H99" s="161"/>
      <c r="I99" s="161"/>
    </row>
    <row r="100" spans="1:9" s="153" customFormat="1" ht="20.399999999999999" hidden="1" thickTop="1" thickBot="1" x14ac:dyDescent="0.4">
      <c r="A100" s="166"/>
      <c r="B100" s="167" t="s">
        <v>110</v>
      </c>
      <c r="C100" s="166"/>
      <c r="D100" s="168">
        <v>657.86424</v>
      </c>
      <c r="E100" s="152"/>
      <c r="F100" s="152"/>
      <c r="G100" s="152"/>
      <c r="H100" s="152"/>
      <c r="I100" s="152"/>
    </row>
    <row r="101" spans="1:9" ht="18.600000000000001" hidden="1" thickTop="1" thickBot="1" x14ac:dyDescent="0.35">
      <c r="A101" s="169"/>
      <c r="B101" s="170" t="s">
        <v>111</v>
      </c>
      <c r="C101" s="169"/>
      <c r="D101" s="171">
        <v>96.174000000000007</v>
      </c>
    </row>
    <row r="102" spans="1:9" s="176" customFormat="1" ht="19.2" hidden="1" thickTop="1" thickBot="1" x14ac:dyDescent="0.4">
      <c r="A102" s="172"/>
      <c r="B102" s="173"/>
      <c r="C102" s="172"/>
      <c r="D102" s="174">
        <f>D100-D101</f>
        <v>561.69024000000002</v>
      </c>
      <c r="E102" s="175"/>
      <c r="F102" s="175"/>
      <c r="G102" s="175"/>
      <c r="H102" s="175"/>
      <c r="I102" s="175"/>
    </row>
    <row r="103" spans="1:9" ht="18.600000000000001" hidden="1" thickTop="1" x14ac:dyDescent="0.35">
      <c r="A103" s="177"/>
      <c r="B103" s="178"/>
      <c r="C103" s="177"/>
      <c r="D103" s="179"/>
    </row>
    <row r="104" spans="1:9" ht="18.600000000000001" thickTop="1" x14ac:dyDescent="0.35">
      <c r="A104" s="177"/>
      <c r="B104" s="178"/>
      <c r="C104" s="177"/>
      <c r="D104" s="179"/>
    </row>
    <row r="105" spans="1:9" x14ac:dyDescent="0.35">
      <c r="A105" s="177"/>
      <c r="B105" s="178"/>
      <c r="C105" s="177"/>
      <c r="D105" s="179"/>
    </row>
    <row r="106" spans="1:9" ht="22.8" x14ac:dyDescent="0.4">
      <c r="A106" s="177"/>
      <c r="B106" s="180"/>
      <c r="C106" s="180"/>
      <c r="D106" s="180"/>
    </row>
    <row r="107" spans="1:9" x14ac:dyDescent="0.35">
      <c r="A107" s="181"/>
      <c r="B107" s="182"/>
      <c r="C107" s="181"/>
      <c r="D107" s="183"/>
    </row>
    <row r="108" spans="1:9" ht="24.6" x14ac:dyDescent="0.4">
      <c r="A108" s="181"/>
      <c r="B108" s="182"/>
      <c r="C108" s="181"/>
      <c r="D108" s="184"/>
    </row>
    <row r="109" spans="1:9" x14ac:dyDescent="0.35">
      <c r="A109" s="185"/>
      <c r="B109" s="182"/>
      <c r="C109" s="185"/>
      <c r="D109" s="186"/>
    </row>
    <row r="110" spans="1:9" x14ac:dyDescent="0.35">
      <c r="A110" s="185"/>
      <c r="B110" s="182"/>
      <c r="C110" s="185"/>
      <c r="D110" s="186"/>
    </row>
    <row r="111" spans="1:9" x14ac:dyDescent="0.35">
      <c r="A111" s="185"/>
      <c r="B111" s="182"/>
      <c r="C111" s="185"/>
      <c r="D111" s="186"/>
    </row>
    <row r="112" spans="1:9" x14ac:dyDescent="0.35">
      <c r="A112" s="185"/>
      <c r="B112" s="182"/>
      <c r="C112" s="185"/>
      <c r="D112" s="186"/>
    </row>
    <row r="113" spans="1:4" x14ac:dyDescent="0.35">
      <c r="A113" s="185"/>
      <c r="B113" s="182"/>
      <c r="C113" s="185"/>
      <c r="D113" s="186"/>
    </row>
    <row r="114" spans="1:4" x14ac:dyDescent="0.35">
      <c r="A114" s="185"/>
      <c r="B114" s="182"/>
      <c r="C114" s="185"/>
      <c r="D114" s="186"/>
    </row>
    <row r="115" spans="1:4" x14ac:dyDescent="0.35">
      <c r="A115" s="185"/>
      <c r="B115" s="182"/>
      <c r="C115" s="185"/>
      <c r="D115" s="186"/>
    </row>
    <row r="116" spans="1:4" x14ac:dyDescent="0.35">
      <c r="A116" s="185"/>
      <c r="B116" s="182"/>
      <c r="C116" s="185"/>
      <c r="D116" s="186"/>
    </row>
    <row r="117" spans="1:4" x14ac:dyDescent="0.35">
      <c r="A117" s="185"/>
      <c r="B117" s="182"/>
      <c r="C117" s="185"/>
      <c r="D117" s="186"/>
    </row>
    <row r="118" spans="1:4" x14ac:dyDescent="0.35">
      <c r="A118" s="185"/>
      <c r="B118" s="182"/>
      <c r="C118" s="185"/>
      <c r="D118" s="186"/>
    </row>
    <row r="119" spans="1:4" x14ac:dyDescent="0.35">
      <c r="A119" s="185"/>
      <c r="B119" s="182"/>
      <c r="C119" s="185"/>
      <c r="D119" s="186"/>
    </row>
    <row r="120" spans="1:4" x14ac:dyDescent="0.35">
      <c r="A120" s="185"/>
      <c r="B120" s="182"/>
      <c r="C120" s="185"/>
      <c r="D120" s="186"/>
    </row>
    <row r="121" spans="1:4" x14ac:dyDescent="0.35">
      <c r="A121" s="185"/>
      <c r="B121" s="182"/>
      <c r="C121" s="185"/>
      <c r="D121" s="186"/>
    </row>
    <row r="122" spans="1:4" x14ac:dyDescent="0.35">
      <c r="A122" s="185"/>
      <c r="B122" s="182"/>
      <c r="C122" s="185"/>
      <c r="D122" s="186"/>
    </row>
    <row r="123" spans="1:4" x14ac:dyDescent="0.35">
      <c r="A123" s="185"/>
      <c r="B123" s="182"/>
      <c r="C123" s="185"/>
      <c r="D123" s="186"/>
    </row>
    <row r="124" spans="1:4" x14ac:dyDescent="0.35">
      <c r="A124" s="185"/>
      <c r="B124" s="182"/>
      <c r="C124" s="185"/>
      <c r="D124" s="186"/>
    </row>
    <row r="125" spans="1:4" x14ac:dyDescent="0.35">
      <c r="A125" s="185"/>
      <c r="B125" s="182"/>
      <c r="C125" s="185"/>
      <c r="D125" s="186"/>
    </row>
    <row r="126" spans="1:4" x14ac:dyDescent="0.35">
      <c r="A126" s="187"/>
      <c r="B126" s="182"/>
      <c r="C126" s="185"/>
      <c r="D126" s="186"/>
    </row>
    <row r="127" spans="1:4" x14ac:dyDescent="0.35">
      <c r="A127" s="185"/>
      <c r="B127" s="182"/>
      <c r="C127" s="185"/>
      <c r="D127" s="186"/>
    </row>
    <row r="128" spans="1:4" x14ac:dyDescent="0.35">
      <c r="A128" s="185"/>
      <c r="B128" s="182"/>
      <c r="C128" s="185"/>
      <c r="D128" s="186"/>
    </row>
    <row r="129" spans="1:4" x14ac:dyDescent="0.35">
      <c r="A129" s="185"/>
      <c r="B129" s="182"/>
      <c r="C129" s="185"/>
      <c r="D129" s="186"/>
    </row>
    <row r="130" spans="1:4" x14ac:dyDescent="0.35">
      <c r="A130" s="185"/>
      <c r="B130" s="182"/>
      <c r="C130" s="185"/>
      <c r="D130" s="186"/>
    </row>
    <row r="131" spans="1:4" x14ac:dyDescent="0.35">
      <c r="A131" s="185"/>
      <c r="B131" s="182"/>
      <c r="C131" s="185"/>
      <c r="D131" s="186"/>
    </row>
    <row r="132" spans="1:4" x14ac:dyDescent="0.35">
      <c r="A132" s="185"/>
      <c r="B132" s="182"/>
      <c r="C132" s="185"/>
      <c r="D132" s="186"/>
    </row>
    <row r="133" spans="1:4" x14ac:dyDescent="0.35">
      <c r="A133" s="187"/>
      <c r="B133" s="182"/>
      <c r="C133" s="185"/>
      <c r="D133" s="186"/>
    </row>
    <row r="134" spans="1:4" x14ac:dyDescent="0.35">
      <c r="A134" s="188"/>
      <c r="B134" s="182"/>
      <c r="C134" s="185"/>
      <c r="D134" s="186"/>
    </row>
    <row r="135" spans="1:4" x14ac:dyDescent="0.35">
      <c r="A135" s="185"/>
      <c r="B135" s="182"/>
      <c r="C135" s="185"/>
      <c r="D135" s="186"/>
    </row>
    <row r="136" spans="1:4" x14ac:dyDescent="0.35">
      <c r="A136" s="188"/>
      <c r="B136" s="182"/>
      <c r="C136" s="185"/>
      <c r="D136" s="186"/>
    </row>
    <row r="137" spans="1:4" x14ac:dyDescent="0.35">
      <c r="A137" s="185"/>
      <c r="B137" s="182"/>
      <c r="C137" s="185"/>
      <c r="D137" s="186"/>
    </row>
    <row r="138" spans="1:4" x14ac:dyDescent="0.35">
      <c r="A138" s="188"/>
      <c r="B138" s="182"/>
      <c r="C138" s="185"/>
      <c r="D138" s="186"/>
    </row>
    <row r="139" spans="1:4" x14ac:dyDescent="0.35">
      <c r="A139" s="185"/>
      <c r="B139" s="182"/>
      <c r="C139" s="185"/>
      <c r="D139" s="186"/>
    </row>
    <row r="140" spans="1:4" x14ac:dyDescent="0.35">
      <c r="A140" s="187"/>
      <c r="B140" s="182"/>
      <c r="C140" s="185"/>
      <c r="D140" s="186"/>
    </row>
    <row r="141" spans="1:4" x14ac:dyDescent="0.35">
      <c r="A141" s="185"/>
      <c r="B141" s="182"/>
      <c r="C141" s="185"/>
      <c r="D141" s="186"/>
    </row>
    <row r="142" spans="1:4" x14ac:dyDescent="0.35">
      <c r="A142" s="185"/>
      <c r="B142" s="182"/>
      <c r="C142" s="185"/>
      <c r="D142" s="186"/>
    </row>
    <row r="143" spans="1:4" x14ac:dyDescent="0.35">
      <c r="A143" s="187"/>
      <c r="B143" s="182"/>
      <c r="C143" s="185"/>
      <c r="D143" s="186"/>
    </row>
    <row r="144" spans="1:4" x14ac:dyDescent="0.35">
      <c r="A144" s="185"/>
      <c r="B144" s="182"/>
      <c r="C144" s="185"/>
      <c r="D144" s="186"/>
    </row>
    <row r="145" spans="1:4" x14ac:dyDescent="0.35">
      <c r="A145" s="185"/>
      <c r="B145" s="182"/>
      <c r="C145" s="185"/>
      <c r="D145" s="186"/>
    </row>
    <row r="146" spans="1:4" x14ac:dyDescent="0.35">
      <c r="A146" s="187"/>
      <c r="B146" s="182"/>
      <c r="C146" s="185"/>
      <c r="D146" s="186"/>
    </row>
    <row r="147" spans="1:4" x14ac:dyDescent="0.35">
      <c r="A147" s="185"/>
      <c r="B147" s="182"/>
      <c r="C147" s="185"/>
      <c r="D147" s="186"/>
    </row>
    <row r="148" spans="1:4" x14ac:dyDescent="0.35">
      <c r="A148" s="187"/>
      <c r="B148" s="182"/>
      <c r="C148" s="185"/>
      <c r="D148" s="186"/>
    </row>
    <row r="149" spans="1:4" x14ac:dyDescent="0.35">
      <c r="A149" s="185"/>
      <c r="B149" s="182"/>
      <c r="C149" s="185"/>
      <c r="D149" s="186"/>
    </row>
    <row r="150" spans="1:4" x14ac:dyDescent="0.35">
      <c r="A150" s="187"/>
      <c r="B150" s="182"/>
      <c r="C150" s="185"/>
      <c r="D150" s="186"/>
    </row>
    <row r="151" spans="1:4" x14ac:dyDescent="0.35">
      <c r="A151" s="185"/>
      <c r="B151" s="182"/>
      <c r="C151" s="185"/>
      <c r="D151" s="186"/>
    </row>
    <row r="152" spans="1:4" x14ac:dyDescent="0.35">
      <c r="A152" s="187"/>
      <c r="B152" s="182"/>
      <c r="C152" s="185"/>
      <c r="D152" s="186"/>
    </row>
    <row r="153" spans="1:4" x14ac:dyDescent="0.35">
      <c r="A153" s="185"/>
      <c r="B153" s="182"/>
      <c r="C153" s="185"/>
      <c r="D153" s="186"/>
    </row>
    <row r="154" spans="1:4" x14ac:dyDescent="0.35">
      <c r="A154" s="187"/>
      <c r="B154" s="182"/>
      <c r="C154" s="185"/>
      <c r="D154" s="186"/>
    </row>
    <row r="155" spans="1:4" x14ac:dyDescent="0.35">
      <c r="A155" s="185"/>
      <c r="B155" s="182"/>
      <c r="C155" s="185"/>
      <c r="D155" s="186"/>
    </row>
    <row r="156" spans="1:4" x14ac:dyDescent="0.35">
      <c r="A156" s="187"/>
      <c r="B156" s="182"/>
      <c r="C156" s="185"/>
      <c r="D156" s="186"/>
    </row>
    <row r="157" spans="1:4" x14ac:dyDescent="0.35">
      <c r="A157" s="185"/>
      <c r="B157" s="182"/>
      <c r="C157" s="185"/>
      <c r="D157" s="186"/>
    </row>
    <row r="158" spans="1:4" x14ac:dyDescent="0.35">
      <c r="A158" s="187"/>
      <c r="B158" s="182"/>
      <c r="C158" s="185"/>
      <c r="D158" s="186"/>
    </row>
    <row r="159" spans="1:4" x14ac:dyDescent="0.35">
      <c r="A159" s="185"/>
      <c r="B159" s="182"/>
      <c r="C159" s="185"/>
      <c r="D159" s="186"/>
    </row>
    <row r="160" spans="1:4" x14ac:dyDescent="0.35">
      <c r="A160" s="187"/>
      <c r="B160" s="182"/>
      <c r="C160" s="185"/>
      <c r="D160" s="186"/>
    </row>
    <row r="161" spans="1:4" x14ac:dyDescent="0.35">
      <c r="A161" s="185"/>
      <c r="B161" s="182"/>
      <c r="C161" s="185"/>
      <c r="D161" s="186"/>
    </row>
    <row r="162" spans="1:4" x14ac:dyDescent="0.35">
      <c r="A162" s="185"/>
      <c r="B162" s="182"/>
      <c r="C162" s="185"/>
      <c r="D162" s="186"/>
    </row>
    <row r="163" spans="1:4" x14ac:dyDescent="0.35">
      <c r="A163" s="185"/>
      <c r="B163" s="182"/>
      <c r="C163" s="185"/>
      <c r="D163" s="186"/>
    </row>
    <row r="164" spans="1:4" x14ac:dyDescent="0.35">
      <c r="A164" s="185"/>
      <c r="B164" s="182"/>
      <c r="C164" s="185"/>
      <c r="D164" s="186"/>
    </row>
  </sheetData>
  <mergeCells count="5">
    <mergeCell ref="A5:A7"/>
    <mergeCell ref="B5:B7"/>
    <mergeCell ref="C5:C7"/>
    <mergeCell ref="D5:D7"/>
    <mergeCell ref="B106:D10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Romeo1994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Веслинева</dc:creator>
  <cp:lastModifiedBy>Екатерина Веслинева</cp:lastModifiedBy>
  <dcterms:created xsi:type="dcterms:W3CDTF">2021-01-20T11:58:43Z</dcterms:created>
  <dcterms:modified xsi:type="dcterms:W3CDTF">2021-01-20T12:00:07Z</dcterms:modified>
</cp:coreProperties>
</file>