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67" i="1" s="1"/>
  <c r="D68" i="1"/>
  <c r="D66" i="1" s="1"/>
  <c r="D53" i="1"/>
  <c r="D52" i="1"/>
  <c r="D51" i="1"/>
  <c r="D50" i="1"/>
  <c r="D47" i="1"/>
  <c r="D46" i="1"/>
  <c r="D45" i="1"/>
  <c r="D44" i="1"/>
  <c r="D43" i="1"/>
  <c r="D42" i="1"/>
  <c r="D40" i="1"/>
  <c r="D33" i="1"/>
  <c r="D31" i="1"/>
  <c r="D30" i="1"/>
  <c r="D29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<sst xmlns="http://schemas.openxmlformats.org/spreadsheetml/2006/main" count="174" uniqueCount="100">
  <si>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 текущему ремонту дома № 9 корп.2, литера А, по Дачному пр.,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</si>
  <si>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</si>
  <si>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</si>
  <si>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</si>
  <si>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</si>
  <si>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</si>
  <si>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</si>
  <si>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</si>
  <si>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</si>
  <si>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</si>
  <si>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</si>
  <si>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</si>
  <si>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</si>
  <si>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</si>
  <si>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</si>
  <si>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</si>
  <si>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</si>
  <si>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</si>
  <si>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</si>
  <si>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</si>
  <si>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</si>
  <si>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</si>
  <si>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</si>
  <si>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</si>
  <si>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</si>
  <si>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</si>
  <si>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</si>
  <si>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</si>
  <si>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</si>
  <si>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</si>
  <si>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</si>
  <si>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</si>
  <si>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</si>
  <si>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</si>
  <si>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</si>
  <si>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</si>
  <si>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</si>
  <si>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</si>
  <si>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</si>
  <si>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</si>
  <si>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</si>
  <si>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</si>
  <si>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</si>
  <si>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</si>
  <si>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</si>
  <si>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</si>
  <si>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</si>
  <si>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</si>
  <si>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</si>
  <si>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</si>
  <si>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</si>
  <si>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</si>
  <si>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</si>
  <si>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</si>
  <si>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</si>
  <si>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</si>
  <si>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</si>
  <si>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6"/>
        <rFont val="Times New Roman Cyr"/>
        <charset val="204"/>
      </rPr>
      <t>Ремонт балконов</t>
    </r>
    <r>
      <rPr>
        <sz val="16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</si>
  <si>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</si>
  <si>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</si>
  <si>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</si>
  <si>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</si>
  <si>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</si>
  <si>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</si>
  <si>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</si>
  <si>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</si>
  <si>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</si>
  <si>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</si>
  <si>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</si>
  <si>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</si>
  <si>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</si>
  <si>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</si>
  <si>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</si>
  <si>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</si>
  <si>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</si>
  <si>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</si>
  <si>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</si>
  <si>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</si>
  <si>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</si>
  <si>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</si>
  <si>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</si>
  <si>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</si>
  <si>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</si>
  <si>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</si>
  <si>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</si>
  <si>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</si>
  <si>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</si>
  <si>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</si>
  <si>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</si>
  <si>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</si>
  <si>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</si>
  <si>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</si>
  <si>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</si>
  <si>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</si>
  <si>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</si>
  <si>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</si>
  <si>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</si>
  <si>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</si>
  <si>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</si>
  <si>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дверных заполнений, мусопровод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</si>
</sst>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color rgb="FFFF0000"/>
      <name val="Times New Roman Cyr"/>
      <family val="1"/>
      <charset val="204"/>
    </font>
    <font>
      <b/>
      <sz val="22"/>
      <name val="Times New Roman Cyr"/>
      <charset val="204"/>
    </font>
    <font>
      <sz val="16"/>
      <name val="Times New Roman Cyr"/>
      <charset val="204"/>
    </font>
    <font>
      <sz val="16"/>
      <name val="Arial Cyr"/>
      <family val="2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5" fontId="6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wrapText="1"/>
    </xf>
    <xf numFmtId="165" fontId="6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wrapText="1"/>
    </xf>
    <xf numFmtId="1" fontId="5" fillId="0" borderId="25" xfId="0" applyNumberFormat="1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left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19" xfId="0" applyFont="1" applyBorder="1" applyAlignment="1">
      <alignment horizontal="left" wrapText="1"/>
    </xf>
    <xf numFmtId="1" fontId="5" fillId="0" borderId="26" xfId="0" applyNumberFormat="1" applyFont="1" applyFill="1" applyBorder="1" applyAlignment="1">
      <alignment horizontal="left" vertical="top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left" wrapText="1"/>
    </xf>
    <xf numFmtId="165" fontId="5" fillId="0" borderId="17" xfId="0" applyNumberFormat="1" applyFont="1" applyFill="1" applyBorder="1" applyAlignment="1">
      <alignment horizontal="left" wrapText="1"/>
    </xf>
    <xf numFmtId="165" fontId="5" fillId="0" borderId="0" xfId="0" applyNumberFormat="1" applyFont="1"/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5" fillId="0" borderId="16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4" fillId="0" borderId="0" xfId="0" applyFont="1"/>
    <xf numFmtId="0" fontId="13" fillId="4" borderId="16" xfId="0" applyFont="1" applyFill="1" applyBorder="1" applyAlignment="1">
      <alignment horizontal="left" wrapText="1"/>
    </xf>
    <xf numFmtId="0" fontId="13" fillId="4" borderId="17" xfId="0" applyFont="1" applyFill="1" applyBorder="1" applyAlignment="1">
      <alignment horizontal="left" wrapText="1"/>
    </xf>
    <xf numFmtId="165" fontId="13" fillId="4" borderId="18" xfId="0" applyNumberFormat="1" applyFont="1" applyFill="1" applyBorder="1" applyAlignment="1">
      <alignment horizontal="center" vertical="center" wrapText="1"/>
    </xf>
    <xf numFmtId="0" fontId="13" fillId="4" borderId="0" xfId="0" applyFont="1" applyFill="1"/>
    <xf numFmtId="1" fontId="13" fillId="4" borderId="27" xfId="0" applyNumberFormat="1" applyFont="1" applyFill="1" applyBorder="1" applyAlignment="1">
      <alignment horizontal="left" wrapText="1"/>
    </xf>
    <xf numFmtId="1" fontId="13" fillId="4" borderId="11" xfId="0" applyNumberFormat="1" applyFont="1" applyFill="1" applyBorder="1" applyAlignment="1">
      <alignment horizontal="left" wrapText="1"/>
    </xf>
    <xf numFmtId="1" fontId="13" fillId="4" borderId="12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/>
    <xf numFmtId="0" fontId="13" fillId="4" borderId="19" xfId="0" applyFont="1" applyFill="1" applyBorder="1" applyAlignment="1">
      <alignment horizontal="left" wrapText="1"/>
    </xf>
    <xf numFmtId="0" fontId="13" fillId="4" borderId="14" xfId="0" applyFont="1" applyFill="1" applyBorder="1" applyAlignment="1">
      <alignment horizontal="left" wrapText="1"/>
    </xf>
    <xf numFmtId="165" fontId="13" fillId="4" borderId="2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left" wrapText="1"/>
    </xf>
    <xf numFmtId="165" fontId="9" fillId="4" borderId="18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19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  <xf numFmtId="165" fontId="9" fillId="4" borderId="20" xfId="0" applyNumberFormat="1" applyFont="1" applyFill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left" wrapText="1"/>
    </xf>
    <xf numFmtId="1" fontId="13" fillId="4" borderId="17" xfId="0" applyNumberFormat="1" applyFont="1" applyFill="1" applyBorder="1" applyAlignment="1">
      <alignment horizontal="left" wrapText="1"/>
    </xf>
    <xf numFmtId="1" fontId="13" fillId="4" borderId="18" xfId="0" applyNumberFormat="1" applyFont="1" applyFill="1" applyBorder="1" applyAlignment="1">
      <alignment horizontal="center" vertical="center" wrapText="1"/>
    </xf>
    <xf numFmtId="0" fontId="15" fillId="4" borderId="0" xfId="0" applyFont="1" applyFill="1"/>
    <xf numFmtId="0" fontId="16" fillId="0" borderId="16" xfId="0" applyFont="1" applyBorder="1" applyAlignment="1">
      <alignment horizontal="left" wrapText="1"/>
    </xf>
    <xf numFmtId="0" fontId="17" fillId="0" borderId="0" xfId="0" applyFont="1"/>
    <xf numFmtId="0" fontId="5" fillId="0" borderId="28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165" fontId="6" fillId="3" borderId="6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49" fontId="5" fillId="0" borderId="28" xfId="0" applyNumberFormat="1" applyFont="1" applyBorder="1" applyAlignment="1">
      <alignment horizontal="left" wrapText="1"/>
    </xf>
    <xf numFmtId="1" fontId="5" fillId="0" borderId="21" xfId="0" applyNumberFormat="1" applyFont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left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165" fontId="6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65" fontId="7" fillId="0" borderId="3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0" fillId="5" borderId="4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165" fontId="7" fillId="5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="60" zoomScaleNormal="60" workbookViewId="0">
      <selection activeCell="B102" sqref="B102"/>
    </sheetView>
  </sheetViews>
  <sheetFormatPr defaultColWidth="11.42578125" defaultRowHeight="18" x14ac:dyDescent="0.35"/>
  <cols>
    <col min="1" max="1" width="8.5703125" style="1" customWidth="1"/>
    <col min="2" max="2" width="96.5703125" style="114" customWidth="1"/>
    <col min="3" max="3" width="27.7109375" style="1" bestFit="1" customWidth="1"/>
    <col min="4" max="4" width="60.42578125" style="115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288.22610000000003</v>
      </c>
    </row>
    <row r="8" spans="1:4" s="6" customFormat="1" ht="21.6" thickTop="1" x14ac:dyDescent="0.4">
      <c r="A8" s="16">
        <v>1</v>
      </c>
      <c r="B8" s="17" t="s">
        <v>8</v>
      </c>
      <c r="C8" s="18" t="s">
        <v>9</v>
      </c>
      <c r="D8" s="19"/>
    </row>
    <row r="9" spans="1:4" s="6" customFormat="1" ht="21" x14ac:dyDescent="0.4">
      <c r="A9" s="20"/>
      <c r="B9" s="21" t="s">
        <v>10</v>
      </c>
      <c r="C9" s="22" t="s">
        <v>11</v>
      </c>
      <c r="D9" s="23"/>
    </row>
    <row r="10" spans="1:4" s="6" customFormat="1" ht="21.6" thickBot="1" x14ac:dyDescent="0.45">
      <c r="A10" s="24"/>
      <c r="B10" s="25"/>
      <c r="C10" s="25" t="s">
        <v>7</v>
      </c>
      <c r="D10" s="26"/>
    </row>
    <row r="11" spans="1:4" s="6" customFormat="1" ht="21" x14ac:dyDescent="0.4">
      <c r="A11" s="27" t="s">
        <v>12</v>
      </c>
      <c r="B11" s="28" t="s">
        <v>13</v>
      </c>
      <c r="C11" s="28" t="s">
        <v>11</v>
      </c>
      <c r="D11" s="29"/>
    </row>
    <row r="12" spans="1:4" s="6" customFormat="1" ht="21.6" thickBot="1" x14ac:dyDescent="0.45">
      <c r="A12" s="30"/>
      <c r="B12" s="25"/>
      <c r="C12" s="25" t="s">
        <v>7</v>
      </c>
      <c r="D12" s="31"/>
    </row>
    <row r="13" spans="1:4" s="6" customFormat="1" ht="21" x14ac:dyDescent="0.4">
      <c r="A13" s="32" t="s">
        <v>14</v>
      </c>
      <c r="B13" s="18" t="s">
        <v>15</v>
      </c>
      <c r="C13" s="18" t="s">
        <v>11</v>
      </c>
      <c r="D13" s="29"/>
    </row>
    <row r="14" spans="1:4" s="6" customFormat="1" ht="21.6" thickBot="1" x14ac:dyDescent="0.45">
      <c r="A14" s="30"/>
      <c r="B14" s="25"/>
      <c r="C14" s="25" t="s">
        <v>7</v>
      </c>
      <c r="D14" s="31"/>
    </row>
    <row r="15" spans="1:4" s="6" customFormat="1" ht="21.6" thickBot="1" x14ac:dyDescent="0.45">
      <c r="A15" s="33" t="s">
        <v>16</v>
      </c>
      <c r="B15" s="34" t="s">
        <v>17</v>
      </c>
      <c r="C15" s="34"/>
      <c r="D15" s="35"/>
    </row>
    <row r="16" spans="1:4" s="40" customFormat="1" ht="42" x14ac:dyDescent="0.4">
      <c r="A16" s="36" t="s">
        <v>18</v>
      </c>
      <c r="B16" s="37" t="s">
        <v>19</v>
      </c>
      <c r="C16" s="38" t="s">
        <v>20</v>
      </c>
      <c r="D16" s="39"/>
    </row>
    <row r="17" spans="1:5" s="6" customFormat="1" ht="21.6" thickBot="1" x14ac:dyDescent="0.45">
      <c r="A17" s="41"/>
      <c r="B17" s="42"/>
      <c r="C17" s="25" t="s">
        <v>7</v>
      </c>
      <c r="D17" s="43"/>
    </row>
    <row r="18" spans="1:5" s="46" customFormat="1" ht="21" x14ac:dyDescent="0.4">
      <c r="A18" s="44" t="s">
        <v>21</v>
      </c>
      <c r="B18" s="45" t="s">
        <v>22</v>
      </c>
      <c r="C18" s="45" t="s">
        <v>23</v>
      </c>
      <c r="D18" s="29"/>
    </row>
    <row r="19" spans="1:5" s="6" customFormat="1" ht="21.6" thickBot="1" x14ac:dyDescent="0.45">
      <c r="A19" s="41"/>
      <c r="B19" s="25"/>
      <c r="C19" s="25" t="s">
        <v>7</v>
      </c>
      <c r="D19" s="31"/>
    </row>
    <row r="20" spans="1:5" s="50" customFormat="1" ht="42" x14ac:dyDescent="0.4">
      <c r="A20" s="47" t="s">
        <v>24</v>
      </c>
      <c r="B20" s="48" t="s">
        <v>25</v>
      </c>
      <c r="C20" s="48" t="s">
        <v>26</v>
      </c>
      <c r="D20" s="49"/>
    </row>
    <row r="21" spans="1:5" s="6" customFormat="1" ht="21.6" thickBot="1" x14ac:dyDescent="0.45">
      <c r="A21" s="41"/>
      <c r="B21" s="25" t="s">
        <v>27</v>
      </c>
      <c r="C21" s="25" t="s">
        <v>7</v>
      </c>
      <c r="D21" s="31"/>
    </row>
    <row r="22" spans="1:5" s="6" customFormat="1" ht="42" x14ac:dyDescent="0.4">
      <c r="A22" s="51" t="s">
        <v>28</v>
      </c>
      <c r="B22" s="28" t="s">
        <v>29</v>
      </c>
      <c r="C22" s="28" t="s">
        <v>26</v>
      </c>
      <c r="D22" s="29"/>
    </row>
    <row r="23" spans="1:5" s="6" customFormat="1" ht="21.6" thickBot="1" x14ac:dyDescent="0.45">
      <c r="A23" s="41"/>
      <c r="B23" s="25" t="s">
        <v>30</v>
      </c>
      <c r="C23" s="25" t="s">
        <v>7</v>
      </c>
      <c r="D23" s="31"/>
    </row>
    <row r="24" spans="1:5" s="40" customFormat="1" ht="21" x14ac:dyDescent="0.4">
      <c r="A24" s="36" t="s">
        <v>31</v>
      </c>
      <c r="B24" s="38" t="s">
        <v>32</v>
      </c>
      <c r="C24" s="38" t="s">
        <v>33</v>
      </c>
      <c r="D24" s="39"/>
    </row>
    <row r="25" spans="1:5" s="6" customFormat="1" ht="21.6" thickBot="1" x14ac:dyDescent="0.45">
      <c r="A25" s="41"/>
      <c r="B25" s="25"/>
      <c r="C25" s="25" t="s">
        <v>7</v>
      </c>
      <c r="D25" s="31"/>
    </row>
    <row r="26" spans="1:5" s="6" customFormat="1" ht="42.6" thickBot="1" x14ac:dyDescent="0.45">
      <c r="A26" s="52" t="s">
        <v>34</v>
      </c>
      <c r="B26" s="34" t="s">
        <v>35</v>
      </c>
      <c r="C26" s="34" t="s">
        <v>7</v>
      </c>
      <c r="D26" s="35"/>
    </row>
    <row r="27" spans="1:5" s="6" customFormat="1" ht="21" x14ac:dyDescent="0.4">
      <c r="A27" s="51">
        <v>3</v>
      </c>
      <c r="B27" s="28" t="s">
        <v>36</v>
      </c>
      <c r="C27" s="28" t="s">
        <v>37</v>
      </c>
      <c r="D27" s="29"/>
    </row>
    <row r="28" spans="1:5" s="6" customFormat="1" ht="21.6" thickBot="1" x14ac:dyDescent="0.45">
      <c r="A28" s="41"/>
      <c r="B28" s="25" t="s">
        <v>38</v>
      </c>
      <c r="C28" s="25" t="s">
        <v>7</v>
      </c>
      <c r="D28" s="31"/>
    </row>
    <row r="29" spans="1:5" s="6" customFormat="1" ht="21" x14ac:dyDescent="0.4">
      <c r="A29" s="51">
        <v>4</v>
      </c>
      <c r="B29" s="28" t="s">
        <v>39</v>
      </c>
      <c r="C29" s="28" t="s">
        <v>11</v>
      </c>
      <c r="D29" s="29">
        <f>0.008</f>
        <v>8.0000000000000002E-3</v>
      </c>
    </row>
    <row r="30" spans="1:5" s="6" customFormat="1" ht="21.6" thickBot="1" x14ac:dyDescent="0.45">
      <c r="A30" s="41"/>
      <c r="B30" s="25"/>
      <c r="C30" s="25" t="s">
        <v>7</v>
      </c>
      <c r="D30" s="31">
        <f>6.02432+16.17547</f>
        <v>22.19979</v>
      </c>
      <c r="E30" s="53"/>
    </row>
    <row r="31" spans="1:5" s="57" customFormat="1" ht="20.399999999999999" x14ac:dyDescent="0.35">
      <c r="A31" s="54">
        <v>5</v>
      </c>
      <c r="B31" s="55" t="s">
        <v>40</v>
      </c>
      <c r="C31" s="55" t="s">
        <v>11</v>
      </c>
      <c r="D31" s="56">
        <f>0.002+0.016+0.026+0.05+0.05+0.004</f>
        <v>0.14800000000000002</v>
      </c>
    </row>
    <row r="32" spans="1:5" s="61" customFormat="1" ht="20.399999999999999" x14ac:dyDescent="0.35">
      <c r="A32" s="58"/>
      <c r="B32" s="59" t="s">
        <v>41</v>
      </c>
      <c r="C32" s="59" t="s">
        <v>42</v>
      </c>
      <c r="D32" s="60"/>
    </row>
    <row r="33" spans="1:7" s="57" customFormat="1" ht="21" thickBot="1" x14ac:dyDescent="0.4">
      <c r="A33" s="62"/>
      <c r="B33" s="63"/>
      <c r="C33" s="63" t="s">
        <v>7</v>
      </c>
      <c r="D33" s="64">
        <f>0.63314+22.44821+4.47824+22.13648+17.28193+6.30083</f>
        <v>73.278829999999999</v>
      </c>
    </row>
    <row r="34" spans="1:7" s="6" customFormat="1" ht="21" x14ac:dyDescent="0.4">
      <c r="A34" s="51">
        <v>6</v>
      </c>
      <c r="B34" s="65" t="s">
        <v>43</v>
      </c>
      <c r="C34" s="28" t="s">
        <v>11</v>
      </c>
      <c r="D34" s="29"/>
    </row>
    <row r="35" spans="1:7" s="6" customFormat="1" ht="21.6" thickBot="1" x14ac:dyDescent="0.45">
      <c r="A35" s="41"/>
      <c r="B35" s="25" t="s">
        <v>44</v>
      </c>
      <c r="C35" s="25" t="s">
        <v>7</v>
      </c>
      <c r="D35" s="31"/>
    </row>
    <row r="36" spans="1:7" s="40" customFormat="1" ht="21" x14ac:dyDescent="0.4">
      <c r="A36" s="36">
        <v>8</v>
      </c>
      <c r="B36" s="38" t="s">
        <v>45</v>
      </c>
      <c r="C36" s="38" t="s">
        <v>33</v>
      </c>
      <c r="D36" s="39"/>
    </row>
    <row r="37" spans="1:7" s="6" customFormat="1" ht="21.6" thickBot="1" x14ac:dyDescent="0.45">
      <c r="A37" s="41"/>
      <c r="B37" s="25" t="s">
        <v>46</v>
      </c>
      <c r="C37" s="25" t="s">
        <v>7</v>
      </c>
      <c r="D37" s="31"/>
    </row>
    <row r="38" spans="1:7" s="40" customFormat="1" ht="21" x14ac:dyDescent="0.4">
      <c r="A38" s="36">
        <v>9</v>
      </c>
      <c r="B38" s="38" t="s">
        <v>47</v>
      </c>
      <c r="C38" s="38" t="s">
        <v>33</v>
      </c>
      <c r="D38" s="39"/>
    </row>
    <row r="39" spans="1:7" s="6" customFormat="1" ht="21.6" thickBot="1" x14ac:dyDescent="0.45">
      <c r="A39" s="41"/>
      <c r="B39" s="25" t="s">
        <v>48</v>
      </c>
      <c r="C39" s="25" t="s">
        <v>7</v>
      </c>
      <c r="D39" s="31"/>
    </row>
    <row r="40" spans="1:7" s="69" customFormat="1" ht="22.8" x14ac:dyDescent="0.4">
      <c r="A40" s="66">
        <v>10</v>
      </c>
      <c r="B40" s="67" t="s">
        <v>49</v>
      </c>
      <c r="C40" s="67" t="s">
        <v>37</v>
      </c>
      <c r="D40" s="68">
        <f>0.02</f>
        <v>0.02</v>
      </c>
    </row>
    <row r="41" spans="1:7" s="69" customFormat="1" ht="23.4" thickBot="1" x14ac:dyDescent="0.45">
      <c r="A41" s="70"/>
      <c r="B41" s="71"/>
      <c r="C41" s="71" t="s">
        <v>7</v>
      </c>
      <c r="D41" s="72">
        <v>31.97026</v>
      </c>
    </row>
    <row r="42" spans="1:7" s="61" customFormat="1" ht="20.399999999999999" x14ac:dyDescent="0.35">
      <c r="A42" s="73">
        <v>11</v>
      </c>
      <c r="B42" s="74" t="s">
        <v>50</v>
      </c>
      <c r="C42" s="74" t="s">
        <v>33</v>
      </c>
      <c r="D42" s="75">
        <f>1+1+2+7</f>
        <v>11</v>
      </c>
    </row>
    <row r="43" spans="1:7" s="57" customFormat="1" ht="28.2" thickBot="1" x14ac:dyDescent="0.5">
      <c r="A43" s="62"/>
      <c r="B43" s="63" t="s">
        <v>99</v>
      </c>
      <c r="C43" s="63" t="s">
        <v>7</v>
      </c>
      <c r="D43" s="64">
        <f>0.41038+0.16895+0.33935+10.57051</f>
        <v>11.489190000000001</v>
      </c>
      <c r="G43" s="76"/>
    </row>
    <row r="44" spans="1:7" s="40" customFormat="1" ht="21" x14ac:dyDescent="0.4">
      <c r="A44" s="36">
        <v>12</v>
      </c>
      <c r="B44" s="38" t="s">
        <v>51</v>
      </c>
      <c r="C44" s="38" t="s">
        <v>33</v>
      </c>
      <c r="D44" s="39">
        <f>4</f>
        <v>4</v>
      </c>
    </row>
    <row r="45" spans="1:7" s="6" customFormat="1" ht="21.6" thickBot="1" x14ac:dyDescent="0.45">
      <c r="A45" s="41"/>
      <c r="B45" s="25"/>
      <c r="C45" s="25" t="s">
        <v>7</v>
      </c>
      <c r="D45" s="31">
        <f>66.8*2</f>
        <v>133.6</v>
      </c>
      <c r="E45" s="53"/>
    </row>
    <row r="46" spans="1:7" s="40" customFormat="1" ht="21" x14ac:dyDescent="0.4">
      <c r="A46" s="36">
        <v>13</v>
      </c>
      <c r="B46" s="38" t="s">
        <v>52</v>
      </c>
      <c r="C46" s="38" t="s">
        <v>33</v>
      </c>
      <c r="D46" s="39">
        <f>1+5+5+10+6</f>
        <v>27</v>
      </c>
    </row>
    <row r="47" spans="1:7" s="6" customFormat="1" ht="21.6" thickBot="1" x14ac:dyDescent="0.45">
      <c r="A47" s="41"/>
      <c r="B47" s="25" t="s">
        <v>53</v>
      </c>
      <c r="C47" s="25" t="s">
        <v>7</v>
      </c>
      <c r="D47" s="31">
        <f>0.12761+3.02962+2.93242+3.16762+3.4377</f>
        <v>12.69497</v>
      </c>
    </row>
    <row r="48" spans="1:7" s="6" customFormat="1" ht="21" x14ac:dyDescent="0.4">
      <c r="A48" s="77">
        <v>7</v>
      </c>
      <c r="B48" s="28" t="s">
        <v>54</v>
      </c>
      <c r="C48" s="28" t="s">
        <v>11</v>
      </c>
      <c r="D48" s="29"/>
    </row>
    <row r="49" spans="1:4" s="6" customFormat="1" ht="21.6" thickBot="1" x14ac:dyDescent="0.45">
      <c r="A49" s="41"/>
      <c r="B49" s="25" t="s">
        <v>55</v>
      </c>
      <c r="C49" s="25" t="s">
        <v>56</v>
      </c>
      <c r="D49" s="31"/>
    </row>
    <row r="50" spans="1:4" s="6" customFormat="1" ht="21" x14ac:dyDescent="0.4">
      <c r="A50" s="51">
        <v>14</v>
      </c>
      <c r="B50" s="78" t="s">
        <v>57</v>
      </c>
      <c r="C50" s="28" t="s">
        <v>11</v>
      </c>
      <c r="D50" s="29">
        <f>0.005</f>
        <v>5.0000000000000001E-3</v>
      </c>
    </row>
    <row r="51" spans="1:4" s="6" customFormat="1" ht="21.6" thickBot="1" x14ac:dyDescent="0.45">
      <c r="A51" s="41"/>
      <c r="B51" s="25" t="s">
        <v>58</v>
      </c>
      <c r="C51" s="25" t="s">
        <v>7</v>
      </c>
      <c r="D51" s="31">
        <f>2.81502</f>
        <v>2.8150200000000001</v>
      </c>
    </row>
    <row r="52" spans="1:4" s="40" customFormat="1" ht="21" x14ac:dyDescent="0.4">
      <c r="A52" s="36">
        <v>15</v>
      </c>
      <c r="B52" s="38" t="s">
        <v>59</v>
      </c>
      <c r="C52" s="38" t="s">
        <v>33</v>
      </c>
      <c r="D52" s="39">
        <f>1</f>
        <v>1</v>
      </c>
    </row>
    <row r="53" spans="1:4" s="6" customFormat="1" ht="21.6" thickBot="1" x14ac:dyDescent="0.45">
      <c r="A53" s="41"/>
      <c r="B53" s="25" t="s">
        <v>60</v>
      </c>
      <c r="C53" s="25" t="s">
        <v>7</v>
      </c>
      <c r="D53" s="31">
        <f>0.17804</f>
        <v>0.17804</v>
      </c>
    </row>
    <row r="54" spans="1:4" s="6" customFormat="1" ht="21" x14ac:dyDescent="0.4">
      <c r="A54" s="51">
        <v>16</v>
      </c>
      <c r="B54" s="28" t="s">
        <v>61</v>
      </c>
      <c r="C54" s="28" t="s">
        <v>11</v>
      </c>
      <c r="D54" s="29"/>
    </row>
    <row r="55" spans="1:4" s="6" customFormat="1" ht="21.6" thickBot="1" x14ac:dyDescent="0.45">
      <c r="A55" s="41"/>
      <c r="B55" s="25"/>
      <c r="C55" s="25" t="s">
        <v>7</v>
      </c>
      <c r="D55" s="31"/>
    </row>
    <row r="56" spans="1:4" s="40" customFormat="1" ht="42" x14ac:dyDescent="0.4">
      <c r="A56" s="36">
        <v>17</v>
      </c>
      <c r="B56" s="38" t="s">
        <v>62</v>
      </c>
      <c r="C56" s="38" t="s">
        <v>33</v>
      </c>
      <c r="D56" s="39"/>
    </row>
    <row r="57" spans="1:4" s="6" customFormat="1" ht="21.6" thickBot="1" x14ac:dyDescent="0.45">
      <c r="A57" s="41"/>
      <c r="B57" s="25"/>
      <c r="C57" s="25" t="s">
        <v>7</v>
      </c>
      <c r="D57" s="31"/>
    </row>
    <row r="58" spans="1:4" s="40" customFormat="1" ht="21" x14ac:dyDescent="0.4">
      <c r="A58" s="36">
        <v>18</v>
      </c>
      <c r="B58" s="38" t="s">
        <v>63</v>
      </c>
      <c r="C58" s="38" t="s">
        <v>33</v>
      </c>
      <c r="D58" s="39"/>
    </row>
    <row r="59" spans="1:4" s="6" customFormat="1" ht="21.6" thickBot="1" x14ac:dyDescent="0.45">
      <c r="A59" s="41"/>
      <c r="B59" s="25"/>
      <c r="C59" s="25" t="s">
        <v>7</v>
      </c>
      <c r="D59" s="31"/>
    </row>
    <row r="60" spans="1:4" s="40" customFormat="1" ht="21" x14ac:dyDescent="0.4">
      <c r="A60" s="36">
        <v>19</v>
      </c>
      <c r="B60" s="38" t="s">
        <v>64</v>
      </c>
      <c r="C60" s="38" t="s">
        <v>33</v>
      </c>
      <c r="D60" s="39"/>
    </row>
    <row r="61" spans="1:4" s="6" customFormat="1" ht="21.6" thickBot="1" x14ac:dyDescent="0.45">
      <c r="A61" s="41"/>
      <c r="B61" s="25"/>
      <c r="C61" s="25" t="s">
        <v>7</v>
      </c>
      <c r="D61" s="31"/>
    </row>
    <row r="62" spans="1:4" s="6" customFormat="1" ht="42" x14ac:dyDescent="0.4">
      <c r="A62" s="51">
        <v>20</v>
      </c>
      <c r="B62" s="28" t="s">
        <v>65</v>
      </c>
      <c r="C62" s="28" t="s">
        <v>37</v>
      </c>
      <c r="D62" s="29"/>
    </row>
    <row r="63" spans="1:4" s="6" customFormat="1" ht="21.6" thickBot="1" x14ac:dyDescent="0.45">
      <c r="A63" s="41"/>
      <c r="B63" s="25"/>
      <c r="C63" s="25" t="s">
        <v>7</v>
      </c>
      <c r="D63" s="31"/>
    </row>
    <row r="64" spans="1:4" s="6" customFormat="1" ht="42" x14ac:dyDescent="0.4">
      <c r="A64" s="51">
        <v>21</v>
      </c>
      <c r="B64" s="28" t="s">
        <v>66</v>
      </c>
      <c r="C64" s="28" t="s">
        <v>11</v>
      </c>
      <c r="D64" s="29"/>
    </row>
    <row r="65" spans="1:4" s="6" customFormat="1" ht="21.6" thickBot="1" x14ac:dyDescent="0.45">
      <c r="A65" s="79"/>
      <c r="B65" s="80"/>
      <c r="C65" s="80" t="s">
        <v>7</v>
      </c>
      <c r="D65" s="26"/>
    </row>
    <row r="66" spans="1:4" s="6" customFormat="1" ht="22.2" thickTop="1" thickBot="1" x14ac:dyDescent="0.45">
      <c r="A66" s="81" t="s">
        <v>67</v>
      </c>
      <c r="B66" s="82" t="s">
        <v>68</v>
      </c>
      <c r="C66" s="83" t="s">
        <v>7</v>
      </c>
      <c r="D66" s="84">
        <f>D68+D78+D80</f>
        <v>167.17428999999998</v>
      </c>
    </row>
    <row r="67" spans="1:4" s="6" customFormat="1" ht="21.6" thickTop="1" x14ac:dyDescent="0.4">
      <c r="A67" s="32" t="s">
        <v>69</v>
      </c>
      <c r="B67" s="18" t="s">
        <v>70</v>
      </c>
      <c r="C67" s="18" t="s">
        <v>37</v>
      </c>
      <c r="D67" s="19">
        <f>D69+D71+D73+D75</f>
        <v>2.4500000000000001E-2</v>
      </c>
    </row>
    <row r="68" spans="1:4" s="6" customFormat="1" ht="21.6" thickBot="1" x14ac:dyDescent="0.45">
      <c r="A68" s="30"/>
      <c r="B68" s="25" t="s">
        <v>71</v>
      </c>
      <c r="C68" s="25" t="s">
        <v>7</v>
      </c>
      <c r="D68" s="31">
        <f>D70+D72+D74+D76</f>
        <v>47.468649999999997</v>
      </c>
    </row>
    <row r="69" spans="1:4" s="6" customFormat="1" ht="21" x14ac:dyDescent="0.4">
      <c r="A69" s="27" t="s">
        <v>72</v>
      </c>
      <c r="B69" s="28" t="s">
        <v>73</v>
      </c>
      <c r="C69" s="28" t="s">
        <v>74</v>
      </c>
      <c r="D69" s="29"/>
    </row>
    <row r="70" spans="1:4" s="6" customFormat="1" ht="21.6" thickBot="1" x14ac:dyDescent="0.45">
      <c r="A70" s="30"/>
      <c r="B70" s="25"/>
      <c r="C70" s="25" t="s">
        <v>7</v>
      </c>
      <c r="D70" s="31"/>
    </row>
    <row r="71" spans="1:4" s="6" customFormat="1" ht="21" x14ac:dyDescent="0.4">
      <c r="A71" s="85" t="s">
        <v>75</v>
      </c>
      <c r="B71" s="86" t="s">
        <v>76</v>
      </c>
      <c r="C71" s="86" t="s">
        <v>37</v>
      </c>
      <c r="D71" s="19"/>
    </row>
    <row r="72" spans="1:4" s="6" customFormat="1" ht="21.6" thickBot="1" x14ac:dyDescent="0.45">
      <c r="A72" s="87"/>
      <c r="B72" s="88"/>
      <c r="C72" s="88" t="s">
        <v>7</v>
      </c>
      <c r="D72" s="26"/>
    </row>
    <row r="73" spans="1:4" s="6" customFormat="1" ht="21" x14ac:dyDescent="0.4">
      <c r="A73" s="89" t="s">
        <v>77</v>
      </c>
      <c r="B73" s="90" t="s">
        <v>78</v>
      </c>
      <c r="C73" s="90" t="s">
        <v>37</v>
      </c>
      <c r="D73" s="29">
        <f>0.001+0.003+0.006+0.007</f>
        <v>1.7000000000000001E-2</v>
      </c>
    </row>
    <row r="74" spans="1:4" s="6" customFormat="1" ht="21.6" thickBot="1" x14ac:dyDescent="0.45">
      <c r="A74" s="91"/>
      <c r="B74" s="92"/>
      <c r="C74" s="92" t="s">
        <v>7</v>
      </c>
      <c r="D74" s="31">
        <f>1.26984+6.37351+10.19178+12.74935</f>
        <v>30.584479999999999</v>
      </c>
    </row>
    <row r="75" spans="1:4" s="6" customFormat="1" ht="21" x14ac:dyDescent="0.4">
      <c r="A75" s="32" t="s">
        <v>79</v>
      </c>
      <c r="B75" s="18" t="s">
        <v>80</v>
      </c>
      <c r="C75" s="18" t="s">
        <v>37</v>
      </c>
      <c r="D75" s="19">
        <f>0.001+0.004+0.0025</f>
        <v>7.4999999999999997E-3</v>
      </c>
    </row>
    <row r="76" spans="1:4" s="6" customFormat="1" ht="21.6" thickBot="1" x14ac:dyDescent="0.45">
      <c r="A76" s="93"/>
      <c r="B76" s="80"/>
      <c r="C76" s="80" t="s">
        <v>7</v>
      </c>
      <c r="D76" s="26">
        <f>2.41079+7.18139+7.29199</f>
        <v>16.884170000000001</v>
      </c>
    </row>
    <row r="77" spans="1:4" s="40" customFormat="1" ht="21" x14ac:dyDescent="0.4">
      <c r="A77" s="36" t="s">
        <v>81</v>
      </c>
      <c r="B77" s="38" t="s">
        <v>82</v>
      </c>
      <c r="C77" s="38" t="s">
        <v>33</v>
      </c>
      <c r="D77" s="39">
        <f>1+2+2+1+4+1+4</f>
        <v>15</v>
      </c>
    </row>
    <row r="78" spans="1:4" s="6" customFormat="1" ht="21.6" thickBot="1" x14ac:dyDescent="0.45">
      <c r="A78" s="30"/>
      <c r="B78" s="25"/>
      <c r="C78" s="25" t="s">
        <v>7</v>
      </c>
      <c r="D78" s="31">
        <f>5.22703+10.87925+11.84251+5.86352+29.19806+7.40935+26.37136</f>
        <v>96.791080000000008</v>
      </c>
    </row>
    <row r="79" spans="1:4" s="40" customFormat="1" ht="21" x14ac:dyDescent="0.4">
      <c r="A79" s="94" t="s">
        <v>83</v>
      </c>
      <c r="B79" s="95" t="s">
        <v>84</v>
      </c>
      <c r="C79" s="95" t="s">
        <v>33</v>
      </c>
      <c r="D79" s="96">
        <f>4+3+1+14</f>
        <v>22</v>
      </c>
    </row>
    <row r="80" spans="1:4" s="6" customFormat="1" ht="21.6" thickBot="1" x14ac:dyDescent="0.45">
      <c r="A80" s="93"/>
      <c r="B80" s="80" t="s">
        <v>85</v>
      </c>
      <c r="C80" s="80" t="s">
        <v>7</v>
      </c>
      <c r="D80" s="26">
        <f>3.10888+2.10646+1.61311+15.43138+0.65473</f>
        <v>22.914560000000002</v>
      </c>
    </row>
    <row r="81" spans="1:8" s="6" customFormat="1" ht="22.2" thickTop="1" thickBot="1" x14ac:dyDescent="0.45">
      <c r="A81" s="81" t="s">
        <v>86</v>
      </c>
      <c r="B81" s="82" t="s">
        <v>87</v>
      </c>
      <c r="C81" s="83" t="s">
        <v>7</v>
      </c>
      <c r="D81" s="84">
        <f>D83+D85+D87</f>
        <v>55.052490000000006</v>
      </c>
    </row>
    <row r="82" spans="1:8" s="6" customFormat="1" ht="21.6" thickTop="1" x14ac:dyDescent="0.4">
      <c r="A82" s="97">
        <v>25</v>
      </c>
      <c r="B82" s="18" t="s">
        <v>88</v>
      </c>
      <c r="C82" s="18" t="s">
        <v>37</v>
      </c>
      <c r="D82" s="19">
        <f>0.05</f>
        <v>0.05</v>
      </c>
    </row>
    <row r="83" spans="1:8" s="6" customFormat="1" ht="21.6" thickBot="1" x14ac:dyDescent="0.45">
      <c r="A83" s="41"/>
      <c r="B83" s="25" t="s">
        <v>89</v>
      </c>
      <c r="C83" s="25" t="s">
        <v>7</v>
      </c>
      <c r="D83" s="31">
        <f>5.94468</f>
        <v>5.94468</v>
      </c>
    </row>
    <row r="84" spans="1:8" s="40" customFormat="1" ht="21" x14ac:dyDescent="0.4">
      <c r="A84" s="36">
        <v>26</v>
      </c>
      <c r="B84" s="38" t="s">
        <v>90</v>
      </c>
      <c r="C84" s="38" t="s">
        <v>33</v>
      </c>
      <c r="D84" s="39">
        <f>12+24+8+4+2+4</f>
        <v>54</v>
      </c>
    </row>
    <row r="85" spans="1:8" s="6" customFormat="1" ht="21.6" thickBot="1" x14ac:dyDescent="0.45">
      <c r="A85" s="41"/>
      <c r="B85" s="25" t="s">
        <v>91</v>
      </c>
      <c r="C85" s="25" t="s">
        <v>7</v>
      </c>
      <c r="D85" s="31">
        <f>1.31826+5.50538+0.8851+0.75356+0.29004+0.57065</f>
        <v>9.322989999999999</v>
      </c>
    </row>
    <row r="86" spans="1:8" s="40" customFormat="1" ht="21" x14ac:dyDescent="0.4">
      <c r="A86" s="36">
        <v>27</v>
      </c>
      <c r="B86" s="38" t="s">
        <v>92</v>
      </c>
      <c r="C86" s="38" t="s">
        <v>33</v>
      </c>
      <c r="D86" s="39">
        <f>4+3+6+3+3+4+1+4+4+1</f>
        <v>33</v>
      </c>
    </row>
    <row r="87" spans="1:8" s="6" customFormat="1" ht="21.6" thickBot="1" x14ac:dyDescent="0.45">
      <c r="A87" s="79"/>
      <c r="B87" s="80"/>
      <c r="C87" s="80" t="s">
        <v>7</v>
      </c>
      <c r="D87" s="26">
        <f>12.63006+2.25631+4.51264+2.29902+2.29902+3.06535+3.16424+3.06535+3.06535+3.42748</f>
        <v>39.784820000000003</v>
      </c>
      <c r="H87" s="46"/>
    </row>
    <row r="88" spans="1:8" s="6" customFormat="1" ht="43.2" thickTop="1" thickBot="1" x14ac:dyDescent="0.45">
      <c r="A88" s="81" t="s">
        <v>93</v>
      </c>
      <c r="B88" s="83" t="s">
        <v>94</v>
      </c>
      <c r="C88" s="83" t="s">
        <v>7</v>
      </c>
      <c r="D88" s="84">
        <f>D89+D90</f>
        <v>0</v>
      </c>
    </row>
    <row r="89" spans="1:8" s="6" customFormat="1" ht="22.2" thickTop="1" thickBot="1" x14ac:dyDescent="0.45">
      <c r="A89" s="98">
        <v>28</v>
      </c>
      <c r="B89" s="99" t="s">
        <v>95</v>
      </c>
      <c r="C89" s="99" t="s">
        <v>7</v>
      </c>
      <c r="D89" s="100"/>
    </row>
    <row r="90" spans="1:8" s="6" customFormat="1" ht="21.6" thickBot="1" x14ac:dyDescent="0.45">
      <c r="A90" s="52">
        <v>29</v>
      </c>
      <c r="B90" s="34" t="s">
        <v>96</v>
      </c>
      <c r="C90" s="34" t="s">
        <v>7</v>
      </c>
      <c r="D90" s="35"/>
    </row>
    <row r="91" spans="1:8" s="104" customFormat="1" ht="46.2" thickBot="1" x14ac:dyDescent="0.45">
      <c r="A91" s="101">
        <v>30</v>
      </c>
      <c r="B91" s="102" t="s">
        <v>97</v>
      </c>
      <c r="C91" s="102" t="s">
        <v>7</v>
      </c>
      <c r="D91" s="103">
        <f>2.01218</f>
        <v>2.0121799999999999</v>
      </c>
    </row>
    <row r="92" spans="1:8" ht="24" thickTop="1" thickBot="1" x14ac:dyDescent="0.45">
      <c r="A92" s="105"/>
      <c r="B92" s="106" t="s">
        <v>98</v>
      </c>
      <c r="C92" s="107" t="s">
        <v>7</v>
      </c>
      <c r="D92" s="108">
        <f>D88+D91+D81+D66+D7</f>
        <v>512.46505999999999</v>
      </c>
    </row>
    <row r="93" spans="1:8" ht="18.600000000000001" thickTop="1" x14ac:dyDescent="0.35">
      <c r="A93" s="110"/>
      <c r="B93" s="109"/>
      <c r="C93" s="110"/>
      <c r="D93" s="111"/>
    </row>
    <row r="94" spans="1:8" x14ac:dyDescent="0.35">
      <c r="A94" s="110"/>
      <c r="B94" s="109"/>
      <c r="C94" s="110"/>
      <c r="D94" s="111"/>
    </row>
    <row r="95" spans="1:8" x14ac:dyDescent="0.35">
      <c r="A95" s="110"/>
      <c r="B95" s="109"/>
      <c r="C95" s="110"/>
      <c r="D95" s="111"/>
    </row>
    <row r="96" spans="1:8" x14ac:dyDescent="0.35">
      <c r="A96" s="110"/>
      <c r="B96" s="109"/>
      <c r="C96" s="110"/>
      <c r="D96" s="111"/>
    </row>
    <row r="97" spans="1:4" x14ac:dyDescent="0.35">
      <c r="A97" s="110"/>
      <c r="B97" s="109"/>
      <c r="C97" s="110"/>
      <c r="D97" s="111"/>
    </row>
    <row r="98" spans="1:4" x14ac:dyDescent="0.35">
      <c r="A98" s="110"/>
      <c r="B98" s="109"/>
      <c r="C98" s="110"/>
      <c r="D98" s="111"/>
    </row>
    <row r="99" spans="1:4" x14ac:dyDescent="0.35">
      <c r="A99" s="110"/>
      <c r="B99" s="109"/>
      <c r="C99" s="110"/>
      <c r="D99" s="111"/>
    </row>
    <row r="100" spans="1:4" x14ac:dyDescent="0.35">
      <c r="A100" s="110"/>
      <c r="B100" s="109"/>
      <c r="C100" s="110"/>
      <c r="D100" s="111"/>
    </row>
    <row r="101" spans="1:4" x14ac:dyDescent="0.35">
      <c r="A101" s="110"/>
      <c r="B101" s="109"/>
      <c r="C101" s="110"/>
      <c r="D101" s="111"/>
    </row>
    <row r="102" spans="1:4" x14ac:dyDescent="0.35">
      <c r="A102" s="110"/>
      <c r="B102" s="109"/>
      <c r="C102" s="110"/>
      <c r="D102" s="111"/>
    </row>
    <row r="103" spans="1:4" x14ac:dyDescent="0.35">
      <c r="A103" s="110"/>
      <c r="B103" s="109"/>
      <c r="C103" s="110"/>
      <c r="D103" s="111"/>
    </row>
    <row r="104" spans="1:4" x14ac:dyDescent="0.35">
      <c r="A104" s="110"/>
      <c r="B104" s="109"/>
      <c r="C104" s="110"/>
      <c r="D104" s="111"/>
    </row>
    <row r="105" spans="1:4" x14ac:dyDescent="0.35">
      <c r="A105" s="110"/>
      <c r="B105" s="109"/>
      <c r="C105" s="110"/>
      <c r="D105" s="111"/>
    </row>
    <row r="106" spans="1:4" x14ac:dyDescent="0.35">
      <c r="A106" s="110"/>
      <c r="B106" s="109"/>
      <c r="C106" s="110"/>
      <c r="D106" s="111"/>
    </row>
    <row r="107" spans="1:4" x14ac:dyDescent="0.35">
      <c r="A107" s="110"/>
      <c r="B107" s="109"/>
      <c r="C107" s="110"/>
      <c r="D107" s="111"/>
    </row>
    <row r="108" spans="1:4" x14ac:dyDescent="0.35">
      <c r="A108" s="110"/>
      <c r="B108" s="109"/>
      <c r="C108" s="110"/>
      <c r="D108" s="111"/>
    </row>
    <row r="109" spans="1:4" x14ac:dyDescent="0.35">
      <c r="A109" s="110"/>
      <c r="B109" s="109"/>
      <c r="C109" s="110"/>
      <c r="D109" s="111"/>
    </row>
    <row r="110" spans="1:4" x14ac:dyDescent="0.35">
      <c r="A110" s="112"/>
      <c r="B110" s="109"/>
      <c r="C110" s="110"/>
      <c r="D110" s="111"/>
    </row>
    <row r="111" spans="1:4" x14ac:dyDescent="0.35">
      <c r="A111" s="110"/>
      <c r="B111" s="109"/>
      <c r="C111" s="110"/>
      <c r="D111" s="111"/>
    </row>
    <row r="112" spans="1:4" x14ac:dyDescent="0.35">
      <c r="A112" s="110"/>
      <c r="B112" s="109"/>
      <c r="C112" s="110"/>
      <c r="D112" s="111"/>
    </row>
    <row r="113" spans="1:4" x14ac:dyDescent="0.35">
      <c r="A113" s="110"/>
      <c r="B113" s="109"/>
      <c r="C113" s="110"/>
      <c r="D113" s="111"/>
    </row>
    <row r="114" spans="1:4" x14ac:dyDescent="0.35">
      <c r="A114" s="110"/>
      <c r="B114" s="109"/>
      <c r="C114" s="110"/>
      <c r="D114" s="111"/>
    </row>
    <row r="115" spans="1:4" x14ac:dyDescent="0.35">
      <c r="A115" s="110"/>
      <c r="B115" s="109"/>
      <c r="C115" s="110"/>
      <c r="D115" s="111"/>
    </row>
    <row r="116" spans="1:4" x14ac:dyDescent="0.35">
      <c r="A116" s="110"/>
      <c r="B116" s="109"/>
      <c r="C116" s="110"/>
      <c r="D116" s="111"/>
    </row>
    <row r="117" spans="1:4" x14ac:dyDescent="0.35">
      <c r="A117" s="112"/>
      <c r="B117" s="109"/>
      <c r="C117" s="110"/>
      <c r="D117" s="111"/>
    </row>
    <row r="118" spans="1:4" x14ac:dyDescent="0.35">
      <c r="A118" s="113"/>
      <c r="B118" s="109"/>
      <c r="C118" s="110"/>
      <c r="D118" s="111"/>
    </row>
    <row r="119" spans="1:4" x14ac:dyDescent="0.35">
      <c r="A119" s="110"/>
      <c r="B119" s="109"/>
      <c r="C119" s="110"/>
      <c r="D119" s="111"/>
    </row>
    <row r="120" spans="1:4" x14ac:dyDescent="0.35">
      <c r="A120" s="113"/>
      <c r="B120" s="109"/>
      <c r="C120" s="110"/>
      <c r="D120" s="111"/>
    </row>
    <row r="121" spans="1:4" x14ac:dyDescent="0.35">
      <c r="A121" s="110"/>
      <c r="B121" s="109"/>
      <c r="C121" s="110"/>
      <c r="D121" s="111"/>
    </row>
    <row r="122" spans="1:4" x14ac:dyDescent="0.35">
      <c r="A122" s="113"/>
      <c r="B122" s="109"/>
      <c r="C122" s="110"/>
      <c r="D122" s="111"/>
    </row>
    <row r="123" spans="1:4" x14ac:dyDescent="0.35">
      <c r="A123" s="110"/>
      <c r="B123" s="109"/>
      <c r="C123" s="110"/>
      <c r="D123" s="111"/>
    </row>
    <row r="124" spans="1:4" x14ac:dyDescent="0.35">
      <c r="A124" s="112"/>
      <c r="B124" s="109"/>
      <c r="C124" s="110"/>
      <c r="D124" s="111"/>
    </row>
    <row r="125" spans="1:4" x14ac:dyDescent="0.35">
      <c r="A125" s="110"/>
      <c r="B125" s="109"/>
      <c r="C125" s="110"/>
      <c r="D125" s="111"/>
    </row>
    <row r="126" spans="1:4" x14ac:dyDescent="0.35">
      <c r="A126" s="110"/>
      <c r="B126" s="109"/>
      <c r="C126" s="110"/>
      <c r="D126" s="111"/>
    </row>
    <row r="127" spans="1:4" x14ac:dyDescent="0.35">
      <c r="A127" s="112"/>
      <c r="B127" s="109"/>
      <c r="C127" s="110"/>
      <c r="D127" s="111"/>
    </row>
    <row r="128" spans="1:4" x14ac:dyDescent="0.35">
      <c r="A128" s="110"/>
      <c r="B128" s="109"/>
      <c r="C128" s="110"/>
      <c r="D128" s="111"/>
    </row>
    <row r="129" spans="1:4" x14ac:dyDescent="0.35">
      <c r="A129" s="110"/>
      <c r="B129" s="109"/>
      <c r="C129" s="110"/>
      <c r="D129" s="111"/>
    </row>
    <row r="130" spans="1:4" x14ac:dyDescent="0.35">
      <c r="A130" s="112"/>
      <c r="B130" s="109"/>
      <c r="C130" s="110"/>
      <c r="D130" s="111"/>
    </row>
    <row r="131" spans="1:4" x14ac:dyDescent="0.35">
      <c r="A131" s="110"/>
      <c r="B131" s="109"/>
      <c r="C131" s="110"/>
      <c r="D131" s="111"/>
    </row>
    <row r="132" spans="1:4" x14ac:dyDescent="0.35">
      <c r="A132" s="112"/>
      <c r="B132" s="109"/>
      <c r="C132" s="110"/>
      <c r="D132" s="111"/>
    </row>
    <row r="133" spans="1:4" x14ac:dyDescent="0.35">
      <c r="A133" s="110"/>
      <c r="B133" s="109"/>
      <c r="C133" s="110"/>
      <c r="D133" s="111"/>
    </row>
    <row r="134" spans="1:4" x14ac:dyDescent="0.35">
      <c r="A134" s="112"/>
      <c r="B134" s="109"/>
      <c r="C134" s="110"/>
      <c r="D134" s="111"/>
    </row>
    <row r="135" spans="1:4" x14ac:dyDescent="0.35">
      <c r="A135" s="110"/>
      <c r="B135" s="109"/>
      <c r="C135" s="110"/>
      <c r="D135" s="111"/>
    </row>
    <row r="136" spans="1:4" x14ac:dyDescent="0.35">
      <c r="A136" s="112"/>
      <c r="B136" s="109"/>
      <c r="C136" s="110"/>
      <c r="D136" s="111"/>
    </row>
    <row r="137" spans="1:4" x14ac:dyDescent="0.35">
      <c r="A137" s="110"/>
      <c r="B137" s="109"/>
      <c r="C137" s="110"/>
      <c r="D137" s="111"/>
    </row>
    <row r="138" spans="1:4" x14ac:dyDescent="0.35">
      <c r="A138" s="112"/>
      <c r="B138" s="109"/>
      <c r="C138" s="110"/>
      <c r="D138" s="111"/>
    </row>
    <row r="139" spans="1:4" x14ac:dyDescent="0.35">
      <c r="A139" s="110"/>
      <c r="B139" s="109"/>
      <c r="C139" s="110"/>
      <c r="D139" s="111"/>
    </row>
    <row r="140" spans="1:4" x14ac:dyDescent="0.35">
      <c r="A140" s="112"/>
      <c r="B140" s="109"/>
      <c r="C140" s="110"/>
      <c r="D140" s="111"/>
    </row>
    <row r="141" spans="1:4" x14ac:dyDescent="0.35">
      <c r="A141" s="110"/>
      <c r="B141" s="109"/>
      <c r="C141" s="110"/>
      <c r="D141" s="111"/>
    </row>
    <row r="142" spans="1:4" x14ac:dyDescent="0.35">
      <c r="A142" s="112"/>
      <c r="B142" s="109"/>
      <c r="C142" s="110"/>
      <c r="D142" s="111"/>
    </row>
    <row r="143" spans="1:4" x14ac:dyDescent="0.35">
      <c r="A143" s="110"/>
      <c r="B143" s="109"/>
      <c r="C143" s="110"/>
      <c r="D143" s="111"/>
    </row>
    <row r="144" spans="1:4" x14ac:dyDescent="0.35">
      <c r="A144" s="112"/>
      <c r="B144" s="109"/>
      <c r="C144" s="110"/>
      <c r="D144" s="111"/>
    </row>
    <row r="145" spans="1:4" x14ac:dyDescent="0.35">
      <c r="A145" s="110"/>
      <c r="B145" s="109"/>
      <c r="C145" s="110"/>
      <c r="D145" s="111"/>
    </row>
    <row r="146" spans="1:4" x14ac:dyDescent="0.35">
      <c r="A146" s="110"/>
      <c r="B146" s="109"/>
      <c r="C146" s="110"/>
      <c r="D146" s="111"/>
    </row>
    <row r="147" spans="1:4" x14ac:dyDescent="0.35">
      <c r="A147" s="110"/>
      <c r="B147" s="109"/>
      <c r="C147" s="110"/>
      <c r="D147" s="111"/>
    </row>
    <row r="148" spans="1:4" x14ac:dyDescent="0.35">
      <c r="A148" s="110"/>
      <c r="B148" s="109"/>
      <c r="C148" s="110"/>
      <c r="D148" s="111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2022-01-21T08:55:21Z</dcterms:created>
  <dcterms:modified xsi:type="dcterms:W3CDTF">2022-01-21T08:56:43Z</dcterms:modified>
</cp:coreProperties>
</file>